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School\Current\CS3450\"/>
    </mc:Choice>
  </mc:AlternateContent>
  <xr:revisionPtr revIDLastSave="0" documentId="13_ncr:1_{45ADA02D-8CCE-4C1A-B156-28EF80A360F1}" xr6:coauthVersionLast="47" xr6:coauthVersionMax="47" xr10:uidLastSave="{00000000-0000-0000-0000-000000000000}"/>
  <bookViews>
    <workbookView xWindow="-108" yWindow="-108" windowWidth="23256" windowHeight="12456" activeTab="1" xr2:uid="{0F47FC58-1A0E-4063-B41B-EBCD7C635924}"/>
  </bookViews>
  <sheets>
    <sheet name="Sprint 1" sheetId="2" r:id="rId1"/>
    <sheet name="Sprint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2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<sst xmlns="http://schemas.openxmlformats.org/spreadsheetml/2006/main" count="9" uniqueCount="7">
  <si>
    <t>Day</t>
  </si>
  <si>
    <t>Dates</t>
  </si>
  <si>
    <t>Planned Tasks</t>
  </si>
  <si>
    <t>Remaining Tasks</t>
  </si>
  <si>
    <t>Planned Story Points</t>
  </si>
  <si>
    <t>Completed Story Points</t>
  </si>
  <si>
    <t>Remaining Story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</si>
</sst>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12" fontId="0" fillId="3" borderId="1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12" fontId="0" fillId="4" borderId="3" xfId="0" applyNumberFormat="1" applyFill="1" applyBorder="1" applyAlignment="1">
      <alignment horizontal="center"/>
    </xf>
    <xf numFmtId="12" fontId="0" fillId="5" borderId="3" xfId="0" applyNumberFormat="1" applyFill="1" applyBorder="1" applyAlignment="1">
      <alignment horizontal="center"/>
    </xf>
    <xf numFmtId="12" fontId="0" fillId="5" borderId="8" xfId="0" applyNumberFormat="1" applyFill="1" applyBorder="1" applyAlignment="1">
      <alignment horizontal="center"/>
    </xf>
  </cellXfs>
  <cellStyles count="1">
    <cellStyle name="Normal" xfId="0" builtinId="0"/>
  </cellStyles>
  <dxfs count="17">
    <dxf>
      <numFmt numFmtId="17" formatCode="#\ ?/?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" formatCode="#\ ?/?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\-m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\-m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Table Style 1" pivot="0" count="0" xr9:uid="{34B81D9B-CC9E-44D5-8740-E5A6CF43423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1'!$C$1</c:f>
              <c:strCache>
                <c:ptCount val="1"/>
                <c:pt idx="0">
                  <c:v>Planned Tasks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'Sprint 1'!$A$2:$B$13</c:f>
              <c:multiLvlStrCache>
                <c:ptCount val="12"/>
                <c:lvl>
                  <c:pt idx="0">
                    <c:v>5-Sep</c:v>
                  </c:pt>
                  <c:pt idx="1">
                    <c:v>6-Sep</c:v>
                  </c:pt>
                  <c:pt idx="2">
                    <c:v>7-Sep</c:v>
                  </c:pt>
                  <c:pt idx="3">
                    <c:v>8-Sep</c:v>
                  </c:pt>
                  <c:pt idx="4">
                    <c:v>9-Sep</c:v>
                  </c:pt>
                  <c:pt idx="5">
                    <c:v>10-Sep</c:v>
                  </c:pt>
                  <c:pt idx="6">
                    <c:v>11-Sep</c:v>
                  </c:pt>
                  <c:pt idx="7">
                    <c:v>12-Sep</c:v>
                  </c:pt>
                  <c:pt idx="8">
                    <c:v>13-Sep</c:v>
                  </c:pt>
                  <c:pt idx="9">
                    <c:v>14-Sep</c:v>
                  </c:pt>
                  <c:pt idx="10">
                    <c:v>15-Sep</c:v>
                  </c:pt>
                  <c:pt idx="11">
                    <c:v>16-Sep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'Sprint 1'!$C$2:$C$13</c:f>
              <c:numCache>
                <c:formatCode>#\ ?/?</c:formatCode>
                <c:ptCount val="12"/>
                <c:pt idx="0" formatCode="General">
                  <c:v>17</c:v>
                </c:pt>
                <c:pt idx="1">
                  <c:v>15.454545454545455</c:v>
                </c:pt>
                <c:pt idx="2" formatCode="General">
                  <c:v>13.909090909090899</c:v>
                </c:pt>
                <c:pt idx="3">
                  <c:v>12.363636363636401</c:v>
                </c:pt>
                <c:pt idx="4" formatCode="General">
                  <c:v>10.818181818181801</c:v>
                </c:pt>
                <c:pt idx="5">
                  <c:v>9.2727272727272805</c:v>
                </c:pt>
                <c:pt idx="6" formatCode="General">
                  <c:v>7.7272727272727302</c:v>
                </c:pt>
                <c:pt idx="7">
                  <c:v>6.1818181818182003</c:v>
                </c:pt>
                <c:pt idx="8" formatCode="General">
                  <c:v>4.6363636363636003</c:v>
                </c:pt>
                <c:pt idx="9">
                  <c:v>3.0909090909091002</c:v>
                </c:pt>
                <c:pt idx="10" formatCode="General">
                  <c:v>1.5454545454546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9-4DC1-B38C-4682D5EFE360}"/>
            </c:ext>
          </c:extLst>
        </c:ser>
        <c:ser>
          <c:idx val="1"/>
          <c:order val="1"/>
          <c:tx>
            <c:strRef>
              <c:f>'Sprint 1'!$D$1</c:f>
              <c:strCache>
                <c:ptCount val="1"/>
                <c:pt idx="0">
                  <c:v>Remaining Tasks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'Sprint 1'!$A$2:$B$13</c:f>
              <c:multiLvlStrCache>
                <c:ptCount val="12"/>
                <c:lvl>
                  <c:pt idx="0">
                    <c:v>5-Sep</c:v>
                  </c:pt>
                  <c:pt idx="1">
                    <c:v>6-Sep</c:v>
                  </c:pt>
                  <c:pt idx="2">
                    <c:v>7-Sep</c:v>
                  </c:pt>
                  <c:pt idx="3">
                    <c:v>8-Sep</c:v>
                  </c:pt>
                  <c:pt idx="4">
                    <c:v>9-Sep</c:v>
                  </c:pt>
                  <c:pt idx="5">
                    <c:v>10-Sep</c:v>
                  </c:pt>
                  <c:pt idx="6">
                    <c:v>11-Sep</c:v>
                  </c:pt>
                  <c:pt idx="7">
                    <c:v>12-Sep</c:v>
                  </c:pt>
                  <c:pt idx="8">
                    <c:v>13-Sep</c:v>
                  </c:pt>
                  <c:pt idx="9">
                    <c:v>14-Sep</c:v>
                  </c:pt>
                  <c:pt idx="10">
                    <c:v>15-Sep</c:v>
                  </c:pt>
                  <c:pt idx="11">
                    <c:v>16-Sep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'Sprint 1'!$D$2:$D$13</c:f>
              <c:numCache>
                <c:formatCode>General</c:formatCode>
                <c:ptCount val="12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11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9-4DC1-B38C-4682D5EFE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535760"/>
        <c:axId val="1070543664"/>
      </c:lineChart>
      <c:catAx>
        <c:axId val="107053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43664"/>
        <c:crosses val="autoZero"/>
        <c:auto val="1"/>
        <c:lblAlgn val="ctr"/>
        <c:lblOffset val="100"/>
        <c:noMultiLvlLbl val="0"/>
      </c:catAx>
      <c:valAx>
        <c:axId val="107054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3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2 Burndown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2'!$C$1</c:f>
              <c:strCache>
                <c:ptCount val="1"/>
                <c:pt idx="0">
                  <c:v>Planned Story Points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'Sprint 2'!$A$2:$B$16</c:f>
              <c:multiLvlStrCache>
                <c:ptCount val="15"/>
                <c:lvl>
                  <c:pt idx="0">
                    <c:v>3-Oct</c:v>
                  </c:pt>
                  <c:pt idx="1">
                    <c:v>4-Oct</c:v>
                  </c:pt>
                  <c:pt idx="2">
                    <c:v>5-Oct</c:v>
                  </c:pt>
                  <c:pt idx="3">
                    <c:v>6-Oct</c:v>
                  </c:pt>
                  <c:pt idx="4">
                    <c:v>7-Oct</c:v>
                  </c:pt>
                  <c:pt idx="5">
                    <c:v>8-Oct</c:v>
                  </c:pt>
                  <c:pt idx="6">
                    <c:v>9-Oct</c:v>
                  </c:pt>
                  <c:pt idx="7">
                    <c:v>10-Oct</c:v>
                  </c:pt>
                  <c:pt idx="8">
                    <c:v>11-Oct</c:v>
                  </c:pt>
                  <c:pt idx="9">
                    <c:v>12-Oct</c:v>
                  </c:pt>
                  <c:pt idx="10">
                    <c:v>13-Oct</c:v>
                  </c:pt>
                  <c:pt idx="11">
                    <c:v>14-Oct</c:v>
                  </c:pt>
                  <c:pt idx="12">
                    <c:v>15-Oct</c:v>
                  </c:pt>
                  <c:pt idx="13">
                    <c:v>16-Oct</c:v>
                  </c:pt>
                  <c:pt idx="14">
                    <c:v>17-Oct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'Sprint 2'!$C$2:$C$16</c:f>
              <c:numCache>
                <c:formatCode>#\ ?/?</c:formatCode>
                <c:ptCount val="15"/>
                <c:pt idx="0">
                  <c:v>30</c:v>
                </c:pt>
                <c:pt idx="1">
                  <c:v>27.857142857142858</c:v>
                </c:pt>
                <c:pt idx="2">
                  <c:v>25.714285714285715</c:v>
                </c:pt>
                <c:pt idx="3">
                  <c:v>23.571428571428569</c:v>
                </c:pt>
                <c:pt idx="4">
                  <c:v>21.428571428571427</c:v>
                </c:pt>
                <c:pt idx="5">
                  <c:v>19.285714285714285</c:v>
                </c:pt>
                <c:pt idx="6">
                  <c:v>17.142857142857142</c:v>
                </c:pt>
                <c:pt idx="7">
                  <c:v>15</c:v>
                </c:pt>
                <c:pt idx="8">
                  <c:v>12.857142857142858</c:v>
                </c:pt>
                <c:pt idx="9">
                  <c:v>10.714285714285714</c:v>
                </c:pt>
                <c:pt idx="10">
                  <c:v>8.5714285714285712</c:v>
                </c:pt>
                <c:pt idx="11">
                  <c:v>6.4285714285714288</c:v>
                </c:pt>
                <c:pt idx="12">
                  <c:v>4.2857142857142856</c:v>
                </c:pt>
                <c:pt idx="13">
                  <c:v>2.1428571428571428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14-4BCC-BDC3-D6950F6057D4}"/>
            </c:ext>
          </c:extLst>
        </c:ser>
        <c:ser>
          <c:idx val="2"/>
          <c:order val="2"/>
          <c:tx>
            <c:strRef>
              <c:f>'Sprint 2'!$E$1</c:f>
              <c:strCache>
                <c:ptCount val="1"/>
                <c:pt idx="0">
                  <c:v>Remaining Story Points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'Sprint 2'!$A$2:$B$16</c:f>
              <c:multiLvlStrCache>
                <c:ptCount val="15"/>
                <c:lvl>
                  <c:pt idx="0">
                    <c:v>3-Oct</c:v>
                  </c:pt>
                  <c:pt idx="1">
                    <c:v>4-Oct</c:v>
                  </c:pt>
                  <c:pt idx="2">
                    <c:v>5-Oct</c:v>
                  </c:pt>
                  <c:pt idx="3">
                    <c:v>6-Oct</c:v>
                  </c:pt>
                  <c:pt idx="4">
                    <c:v>7-Oct</c:v>
                  </c:pt>
                  <c:pt idx="5">
                    <c:v>8-Oct</c:v>
                  </c:pt>
                  <c:pt idx="6">
                    <c:v>9-Oct</c:v>
                  </c:pt>
                  <c:pt idx="7">
                    <c:v>10-Oct</c:v>
                  </c:pt>
                  <c:pt idx="8">
                    <c:v>11-Oct</c:v>
                  </c:pt>
                  <c:pt idx="9">
                    <c:v>12-Oct</c:v>
                  </c:pt>
                  <c:pt idx="10">
                    <c:v>13-Oct</c:v>
                  </c:pt>
                  <c:pt idx="11">
                    <c:v>14-Oct</c:v>
                  </c:pt>
                  <c:pt idx="12">
                    <c:v>15-Oct</c:v>
                  </c:pt>
                  <c:pt idx="13">
                    <c:v>16-Oct</c:v>
                  </c:pt>
                  <c:pt idx="14">
                    <c:v>17-Oct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'Sprint 2'!$E$2:$E$16</c:f>
              <c:numCache>
                <c:formatCode>#\ ?/?</c:formatCode>
                <c:ptCount val="15"/>
                <c:pt idx="0">
                  <c:v>30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26</c:v>
                </c:pt>
                <c:pt idx="9">
                  <c:v>15</c:v>
                </c:pt>
                <c:pt idx="10">
                  <c:v>12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3-4D87-9F90-2445F9570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797936"/>
        <c:axId val="117679585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'Sprint 2'!$D$1</c15:sqref>
                        </c15:formulaRef>
                      </c:ext>
                    </c:extLst>
                    <c:strCache>
                      <c:ptCount val="1"/>
                      <c:pt idx="0">
                        <c:v>Completed Story Points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'Sprint 2'!$A$2:$B$16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3-Oct</c:v>
                        </c:pt>
                        <c:pt idx="1">
                          <c:v>4-Oct</c:v>
                        </c:pt>
                        <c:pt idx="2">
                          <c:v>5-Oct</c:v>
                        </c:pt>
                        <c:pt idx="3">
                          <c:v>6-Oct</c:v>
                        </c:pt>
                        <c:pt idx="4">
                          <c:v>7-Oct</c:v>
                        </c:pt>
                        <c:pt idx="5">
                          <c:v>8-Oct</c:v>
                        </c:pt>
                        <c:pt idx="6">
                          <c:v>9-Oct</c:v>
                        </c:pt>
                        <c:pt idx="7">
                          <c:v>10-Oct</c:v>
                        </c:pt>
                        <c:pt idx="8">
                          <c:v>11-Oct</c:v>
                        </c:pt>
                        <c:pt idx="9">
                          <c:v>12-Oct</c:v>
                        </c:pt>
                        <c:pt idx="10">
                          <c:v>13-Oct</c:v>
                        </c:pt>
                        <c:pt idx="11">
                          <c:v>14-Oct</c:v>
                        </c:pt>
                        <c:pt idx="12">
                          <c:v>15-Oct</c:v>
                        </c:pt>
                        <c:pt idx="13">
                          <c:v>16-Oct</c:v>
                        </c:pt>
                        <c:pt idx="14">
                          <c:v>17-Oct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'Sprint 2'!$D$2:$D$16</c15:sqref>
                        </c15:formulaRef>
                      </c:ext>
                    </c:extLst>
                    <c:numCache>
                      <c:formatCode>#\ ?/?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11</c:v>
                      </c:pt>
                      <c:pt idx="10">
                        <c:v>3</c:v>
                      </c:pt>
                      <c:pt idx="11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014-4BCC-BDC3-D6950F6057D4}"/>
                  </c:ext>
                </c:extLst>
              </c15:ser>
            </c15:filteredLineSeries>
          </c:ext>
        </c:extLst>
      </c:lineChart>
      <c:catAx>
        <c:axId val="117679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795856"/>
        <c:crosses val="autoZero"/>
        <c:auto val="1"/>
        <c:lblAlgn val="ctr"/>
        <c:lblOffset val="100"/>
        <c:noMultiLvlLbl val="0"/>
      </c:catAx>
      <c:valAx>
        <c:axId val="117679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?/?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79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280987</xdr:colOff>
      <xdr:row>16</xdr:row>
      <xdr:rowOff>52387</xdr:rowOff>
    </xdr:from>
    <xdr:to>
      <xdr:col>4</xdr:col>
      <xdr:colOff>42862</xdr:colOff>
      <xdr:row>30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01100FF-4108-288A-6F36-86307D957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19</xdr:row>
      <xdr:rowOff>79057</xdr:rowOff>
    </xdr:from>
    <xdr:to>
      <xdr:col>4</xdr:col>
      <xdr:colOff>137160</xdr:colOff>
      <xdr:row>33</xdr:row>
      <xdr:rowOff>155257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40F15C-B7EE-44A8-B4BB-61706AB76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A746DD6-7BF9-4C65-9075-30FA0370C771}" name="Table26" displayName="Table26" ref="A1:D13" totalsRowShown="0" headerRowDxfId="16" headerRowBorderDxfId="15" tableBorderDxfId="14" totalsRowBorderDxfId="13">
  <autoFilter ref="A1:D13" xr:uid="{7A746DD6-7BF9-4C65-9075-30FA0370C771}"/>
  <tableColumns count="4">
    <tableColumn id="1" xr3:uid="{7F0FC3D7-F6FE-4191-9CFE-C956FAA8C1E5}" name="Day" dataDxfId="12"/>
    <tableColumn id="2" xr3:uid="{0D2761CE-8501-4907-BF0E-69A902464B2B}" name="Dates" dataDxfId="11"/>
    <tableColumn id="3" xr3:uid="{21BC525D-7F4E-4386-A126-0520A0A752C9}" name="Planned Tasks" dataDxfId="10"/>
    <tableColumn id="4" xr3:uid="{9E773495-80AA-46EA-B4DE-CE6A85661161}" name="Remaining Tasks" dataDxfId="9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E70ADA-937D-4EFC-9296-6912580473AF}" name="Table2" displayName="Table2" ref="A1:E16" totalsRowShown="0" headerRowDxfId="8" headerRowBorderDxfId="7" tableBorderDxfId="6" totalsRowBorderDxfId="5">
  <autoFilter ref="A1:E16" xr:uid="{70E70ADA-937D-4EFC-9296-6912580473AF}"/>
  <tableColumns count="5">
    <tableColumn id="1" xr3:uid="{4C2531C3-FF44-4F42-A341-3F36C8BF171B}" name="Day" dataDxfId="4"/>
    <tableColumn id="2" xr3:uid="{B7844AAC-A380-42A0-ACF0-B1F87E2A81AD}" name="Dates" dataDxfId="3"/>
    <tableColumn id="3" xr3:uid="{69E08911-984F-48ED-B49C-C9EDBC14C869}" name="Planned Story Points" dataDxfId="2">
      <calculatedColumnFormula>C1/15*14</calculatedColumnFormula>
    </tableColumn>
    <tableColumn id="5" xr3:uid="{6D4A6FC8-B4E0-4890-8B06-FEE994D65D90}" name="Completed Story Points" dataDxfId="0"/>
    <tableColumn id="4" xr3:uid="{9FFA326B-616D-475D-ADCC-FD4B4CD75701}" name="Remaining Story Points" dataDxfId="1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41BF-DCDA-41FB-AFFE-3DA39A6F3ABA}">
  <dimension ref="A1:E35"/>
  <sheetViews>
    <sheetView workbookViewId="0">
      <selection activeCell="C32" sqref="C32"/>
    </sheetView>
  </sheetViews>
  <sheetFormatPr defaultColWidth="18.109375" defaultRowHeight="14.4" x14ac:dyDescent="0.3"/>
  <cols>
    <col min="3" max="3" width="17.6640625" customWidth="1"/>
  </cols>
  <sheetData>
    <row r="1" spans="1:5" x14ac:dyDescent="0.3">
      <c r="A1" s="7" t="s">
        <v>0</v>
      </c>
      <c r="B1" s="8" t="s">
        <v>1</v>
      </c>
      <c r="C1" s="8" t="s">
        <v>2</v>
      </c>
      <c r="D1" s="9" t="s">
        <v>3</v>
      </c>
      <c r="E1" s="1"/>
    </row>
    <row r="2" spans="1:5" x14ac:dyDescent="0.3">
      <c r="A2" s="5">
        <v>1</v>
      </c>
      <c r="B2" s="3">
        <v>44809</v>
      </c>
      <c r="C2" s="2">
        <v>17</v>
      </c>
      <c r="D2" s="6">
        <v>17</v>
      </c>
      <c r="E2" s="1"/>
    </row>
    <row r="3" spans="1:5" x14ac:dyDescent="0.3">
      <c r="A3" s="5">
        <v>2</v>
      </c>
      <c r="B3" s="3">
        <v>44810</v>
      </c>
      <c r="C3" s="4">
        <v>15.454545454545455</v>
      </c>
      <c r="D3" s="6">
        <v>17</v>
      </c>
      <c r="E3" s="1"/>
    </row>
    <row r="4" spans="1:5" x14ac:dyDescent="0.3">
      <c r="A4" s="5">
        <v>3</v>
      </c>
      <c r="B4" s="3">
        <v>44811</v>
      </c>
      <c r="C4" s="2">
        <v>13.909090909090899</v>
      </c>
      <c r="D4" s="6">
        <v>17</v>
      </c>
      <c r="E4" s="1"/>
    </row>
    <row r="5" spans="1:5" x14ac:dyDescent="0.3">
      <c r="A5" s="5">
        <v>4</v>
      </c>
      <c r="B5" s="3">
        <v>44812</v>
      </c>
      <c r="C5" s="4">
        <v>12.363636363636401</v>
      </c>
      <c r="D5" s="6">
        <v>17</v>
      </c>
      <c r="E5" s="1"/>
    </row>
    <row r="6" spans="1:5" x14ac:dyDescent="0.3">
      <c r="A6" s="5">
        <v>5</v>
      </c>
      <c r="B6" s="3">
        <v>44813</v>
      </c>
      <c r="C6" s="2">
        <v>10.818181818181801</v>
      </c>
      <c r="D6" s="6">
        <v>17</v>
      </c>
      <c r="E6" s="1"/>
    </row>
    <row r="7" spans="1:5" x14ac:dyDescent="0.3">
      <c r="A7" s="5">
        <v>6</v>
      </c>
      <c r="B7" s="3">
        <v>44814</v>
      </c>
      <c r="C7" s="4">
        <v>9.2727272727272805</v>
      </c>
      <c r="D7" s="6">
        <v>17</v>
      </c>
      <c r="E7" s="1"/>
    </row>
    <row r="8" spans="1:5" x14ac:dyDescent="0.3">
      <c r="A8" s="5">
        <v>7</v>
      </c>
      <c r="B8" s="3">
        <v>44815</v>
      </c>
      <c r="C8" s="2">
        <v>7.7272727272727302</v>
      </c>
      <c r="D8" s="6">
        <v>17</v>
      </c>
      <c r="E8" s="1"/>
    </row>
    <row r="9" spans="1:5" x14ac:dyDescent="0.3">
      <c r="A9" s="5">
        <v>8</v>
      </c>
      <c r="B9" s="3">
        <v>44816</v>
      </c>
      <c r="C9" s="4">
        <v>6.1818181818182003</v>
      </c>
      <c r="D9" s="6">
        <v>17</v>
      </c>
      <c r="E9" s="1"/>
    </row>
    <row r="10" spans="1:5" x14ac:dyDescent="0.3">
      <c r="A10" s="5">
        <v>9</v>
      </c>
      <c r="B10" s="3">
        <v>44817</v>
      </c>
      <c r="C10" s="2">
        <v>4.6363636363636003</v>
      </c>
      <c r="D10" s="6">
        <v>11</v>
      </c>
      <c r="E10" s="1"/>
    </row>
    <row r="11" spans="1:5" x14ac:dyDescent="0.3">
      <c r="A11" s="5">
        <v>10</v>
      </c>
      <c r="B11" s="3">
        <v>44818</v>
      </c>
      <c r="C11" s="4">
        <v>3.0909090909091002</v>
      </c>
      <c r="D11" s="6">
        <v>3</v>
      </c>
      <c r="E11" s="1"/>
    </row>
    <row r="12" spans="1:5" x14ac:dyDescent="0.3">
      <c r="A12" s="5">
        <v>11</v>
      </c>
      <c r="B12" s="3">
        <v>44819</v>
      </c>
      <c r="C12" s="2">
        <v>1.5454545454546</v>
      </c>
      <c r="D12" s="6">
        <v>0</v>
      </c>
      <c r="E12" s="1"/>
    </row>
    <row r="13" spans="1:5" x14ac:dyDescent="0.3">
      <c r="A13" s="5">
        <v>12</v>
      </c>
      <c r="B13" s="3">
        <v>44820</v>
      </c>
      <c r="C13" s="4">
        <v>0</v>
      </c>
      <c r="D13" s="6">
        <v>0</v>
      </c>
      <c r="E13" s="1"/>
    </row>
    <row r="14" spans="1:5" x14ac:dyDescent="0.3">
      <c r="A14" s="1"/>
      <c r="B14" s="1"/>
      <c r="C14" s="1"/>
      <c r="D14" s="1"/>
      <c r="E14" s="1"/>
    </row>
    <row r="15" spans="1:5" x14ac:dyDescent="0.3">
      <c r="A15" s="1"/>
      <c r="B15" s="1"/>
      <c r="C15" s="1"/>
      <c r="D15" s="1"/>
      <c r="E15" s="1"/>
    </row>
    <row r="16" spans="1:5" x14ac:dyDescent="0.3">
      <c r="A16" s="1"/>
      <c r="B16" s="1"/>
      <c r="C16" s="1"/>
      <c r="D16" s="1"/>
      <c r="E16" s="1"/>
    </row>
    <row r="17" spans="1:5" x14ac:dyDescent="0.3">
      <c r="A17" s="1"/>
      <c r="B17" s="1"/>
      <c r="C17" s="1"/>
      <c r="D17" s="1"/>
      <c r="E17" s="1"/>
    </row>
    <row r="18" spans="1:5" x14ac:dyDescent="0.3">
      <c r="A18" s="1"/>
      <c r="B18" s="1"/>
      <c r="C18" s="1"/>
      <c r="D18" s="1"/>
      <c r="E18" s="1"/>
    </row>
    <row r="19" spans="1:5" x14ac:dyDescent="0.3">
      <c r="A19" s="1"/>
      <c r="B19" s="1"/>
      <c r="C19" s="1"/>
      <c r="D19" s="1"/>
      <c r="E19" s="1"/>
    </row>
    <row r="20" spans="1:5" x14ac:dyDescent="0.3">
      <c r="A20" s="1"/>
      <c r="B20" s="1"/>
      <c r="C20" s="1"/>
      <c r="D20" s="1"/>
      <c r="E20" s="1"/>
    </row>
    <row r="21" spans="1:5" x14ac:dyDescent="0.3">
      <c r="A21" s="1"/>
      <c r="B21" s="1"/>
      <c r="C21" s="1"/>
      <c r="D21" s="1"/>
      <c r="E21" s="1"/>
    </row>
    <row r="22" spans="1:5" x14ac:dyDescent="0.3">
      <c r="A22" s="1"/>
      <c r="B22" s="1"/>
      <c r="C22" s="1"/>
      <c r="D22" s="1"/>
      <c r="E22" s="1"/>
    </row>
    <row r="23" spans="1:5" x14ac:dyDescent="0.3">
      <c r="A23" s="1"/>
      <c r="B23" s="1"/>
      <c r="C23" s="1"/>
      <c r="D23" s="1"/>
      <c r="E23" s="1"/>
    </row>
    <row r="24" spans="1:5" x14ac:dyDescent="0.3">
      <c r="A24" s="1"/>
      <c r="B24" s="1"/>
      <c r="C24" s="1"/>
      <c r="D24" s="1"/>
      <c r="E24" s="1"/>
    </row>
    <row r="25" spans="1:5" x14ac:dyDescent="0.3">
      <c r="A25" s="1"/>
      <c r="B25" s="1"/>
      <c r="C25" s="1"/>
      <c r="D25" s="1"/>
      <c r="E25" s="1"/>
    </row>
    <row r="26" spans="1:5" x14ac:dyDescent="0.3">
      <c r="A26" s="1"/>
      <c r="B26" s="1"/>
      <c r="C26" s="1"/>
      <c r="D26" s="1"/>
      <c r="E26" s="1"/>
    </row>
    <row r="27" spans="1:5" x14ac:dyDescent="0.3">
      <c r="A27" s="1"/>
      <c r="B27" s="1"/>
      <c r="C27" s="1"/>
      <c r="D27" s="1"/>
      <c r="E27" s="1"/>
    </row>
    <row r="28" spans="1:5" x14ac:dyDescent="0.3">
      <c r="A28" s="1"/>
      <c r="B28" s="1"/>
      <c r="C28" s="1"/>
      <c r="D28" s="1"/>
      <c r="E28" s="1"/>
    </row>
    <row r="29" spans="1:5" x14ac:dyDescent="0.3">
      <c r="A29" s="1"/>
      <c r="B29" s="1"/>
      <c r="C29" s="1"/>
      <c r="D29" s="1"/>
      <c r="E29" s="1"/>
    </row>
    <row r="30" spans="1:5" x14ac:dyDescent="0.3">
      <c r="A30" s="1"/>
      <c r="B30" s="1"/>
      <c r="C30" s="1"/>
      <c r="D30" s="1"/>
      <c r="E30" s="1"/>
    </row>
    <row r="31" spans="1:5" x14ac:dyDescent="0.3">
      <c r="A31" s="1"/>
      <c r="B31" s="1"/>
      <c r="C31" s="1"/>
      <c r="D31" s="1"/>
      <c r="E31" s="1"/>
    </row>
    <row r="32" spans="1:5" x14ac:dyDescent="0.3">
      <c r="A32" s="1"/>
      <c r="B32" s="1"/>
      <c r="C32" s="1"/>
      <c r="D32" s="1"/>
      <c r="E32" s="1"/>
    </row>
    <row r="33" spans="5:5" x14ac:dyDescent="0.3">
      <c r="E33" s="1"/>
    </row>
    <row r="34" spans="5:5" x14ac:dyDescent="0.3">
      <c r="E34" s="1"/>
    </row>
    <row r="35" spans="5:5" x14ac:dyDescent="0.3">
      <c r="E35" s="1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0F6DE-9EAC-400A-8B3B-88CDED714D05}">
  <dimension ref="A1:E16"/>
  <sheetViews>
    <sheetView tabSelected="1" topLeftCell="A7" workbookViewId="0">
      <selection activeCell="E20" sqref="E20"/>
    </sheetView>
  </sheetViews>
  <sheetFormatPr defaultColWidth="17.6640625" defaultRowHeight="14.4" x14ac:dyDescent="0.3"/>
  <cols>
    <col min="1" max="2" width="17.6640625" style="1"/>
    <col min="3" max="3" width="22.21875" style="1" bestFit="1" customWidth="1"/>
    <col min="4" max="4" width="24.6640625" style="1" bestFit="1" customWidth="1"/>
    <col min="5" max="5" width="24.21875" style="1" bestFit="1" customWidth="1"/>
    <col min="6" max="16384" width="17.6640625" style="1"/>
  </cols>
  <sheetData>
    <row r="1" spans="1:5" x14ac:dyDescent="0.3">
      <c r="A1" s="7" t="s">
        <v>0</v>
      </c>
      <c r="B1" s="8" t="s">
        <v>1</v>
      </c>
      <c r="C1" s="8" t="s">
        <v>4</v>
      </c>
      <c r="D1" s="9" t="s">
        <v>5</v>
      </c>
      <c r="E1" s="9" t="s">
        <v>6</v>
      </c>
    </row>
    <row r="2" spans="1:5" x14ac:dyDescent="0.3">
      <c r="A2" s="5">
        <v>1</v>
      </c>
      <c r="B2" s="3">
        <v>44837</v>
      </c>
      <c r="C2" s="4">
        <v>30</v>
      </c>
      <c r="D2" s="12">
        <v>0</v>
      </c>
      <c r="E2" s="11">
        <f>Table2[[#This Row],[Planned Story Points]]-Table2[[#This Row],[Completed Story Points]]</f>
        <v>30</v>
      </c>
    </row>
    <row r="3" spans="1:5" x14ac:dyDescent="0.3">
      <c r="A3" s="5">
        <v>2</v>
      </c>
      <c r="B3" s="3">
        <v>44838</v>
      </c>
      <c r="C3" s="4">
        <f>C2/14*13</f>
        <v>27.857142857142858</v>
      </c>
      <c r="D3" s="12">
        <v>1</v>
      </c>
      <c r="E3" s="11">
        <f>E2-Table2[[#This Row],[Completed Story Points]]</f>
        <v>29</v>
      </c>
    </row>
    <row r="4" spans="1:5" x14ac:dyDescent="0.3">
      <c r="A4" s="5">
        <v>3</v>
      </c>
      <c r="B4" s="3">
        <v>44839</v>
      </c>
      <c r="C4" s="4">
        <f>C2/14*12</f>
        <v>25.714285714285715</v>
      </c>
      <c r="D4" s="12">
        <v>0</v>
      </c>
      <c r="E4" s="11">
        <f>E3-Table2[[#This Row],[Completed Story Points]]</f>
        <v>29</v>
      </c>
    </row>
    <row r="5" spans="1:5" x14ac:dyDescent="0.3">
      <c r="A5" s="5">
        <v>4</v>
      </c>
      <c r="B5" s="3">
        <v>44840</v>
      </c>
      <c r="C5" s="4">
        <f>C2/14*11</f>
        <v>23.571428571428569</v>
      </c>
      <c r="D5" s="12">
        <v>0</v>
      </c>
      <c r="E5" s="11">
        <f>E4-Table2[[#This Row],[Completed Story Points]]</f>
        <v>29</v>
      </c>
    </row>
    <row r="6" spans="1:5" x14ac:dyDescent="0.3">
      <c r="A6" s="5">
        <v>5</v>
      </c>
      <c r="B6" s="3">
        <v>44841</v>
      </c>
      <c r="C6" s="4">
        <f>C2/14*10</f>
        <v>21.428571428571427</v>
      </c>
      <c r="D6" s="12">
        <v>0</v>
      </c>
      <c r="E6" s="11">
        <f>E5-Table2[[#This Row],[Completed Story Points]]</f>
        <v>29</v>
      </c>
    </row>
    <row r="7" spans="1:5" x14ac:dyDescent="0.3">
      <c r="A7" s="5">
        <v>6</v>
      </c>
      <c r="B7" s="3">
        <v>44842</v>
      </c>
      <c r="C7" s="4">
        <f>C2/14*9</f>
        <v>19.285714285714285</v>
      </c>
      <c r="D7" s="12">
        <v>0</v>
      </c>
      <c r="E7" s="11">
        <f>E6-Table2[[#This Row],[Completed Story Points]]</f>
        <v>29</v>
      </c>
    </row>
    <row r="8" spans="1:5" x14ac:dyDescent="0.3">
      <c r="A8" s="5">
        <v>7</v>
      </c>
      <c r="B8" s="3">
        <v>44843</v>
      </c>
      <c r="C8" s="4">
        <f>C2/14*8</f>
        <v>17.142857142857142</v>
      </c>
      <c r="D8" s="12">
        <v>0</v>
      </c>
      <c r="E8" s="11">
        <f>E7-Table2[[#This Row],[Completed Story Points]]</f>
        <v>29</v>
      </c>
    </row>
    <row r="9" spans="1:5" x14ac:dyDescent="0.3">
      <c r="A9" s="5">
        <v>8</v>
      </c>
      <c r="B9" s="3">
        <v>44844</v>
      </c>
      <c r="C9" s="4">
        <f>C2/14*7</f>
        <v>15</v>
      </c>
      <c r="D9" s="12">
        <v>0</v>
      </c>
      <c r="E9" s="11">
        <f>E8-Table2[[#This Row],[Completed Story Points]]</f>
        <v>29</v>
      </c>
    </row>
    <row r="10" spans="1:5" x14ac:dyDescent="0.3">
      <c r="A10" s="5">
        <v>9</v>
      </c>
      <c r="B10" s="3">
        <v>44845</v>
      </c>
      <c r="C10" s="4">
        <f>C2/14*6</f>
        <v>12.857142857142858</v>
      </c>
      <c r="D10" s="12">
        <v>3</v>
      </c>
      <c r="E10" s="11">
        <f>E9-Table2[[#This Row],[Completed Story Points]]</f>
        <v>26</v>
      </c>
    </row>
    <row r="11" spans="1:5" x14ac:dyDescent="0.3">
      <c r="A11" s="5">
        <v>10</v>
      </c>
      <c r="B11" s="3">
        <v>44846</v>
      </c>
      <c r="C11" s="4">
        <f>C2/14*5</f>
        <v>10.714285714285714</v>
      </c>
      <c r="D11" s="12">
        <v>11</v>
      </c>
      <c r="E11" s="11">
        <f>E10-Table2[[#This Row],[Completed Story Points]]</f>
        <v>15</v>
      </c>
    </row>
    <row r="12" spans="1:5" x14ac:dyDescent="0.3">
      <c r="A12" s="5">
        <v>11</v>
      </c>
      <c r="B12" s="3">
        <v>44847</v>
      </c>
      <c r="C12" s="4">
        <f>C2/14*4</f>
        <v>8.5714285714285712</v>
      </c>
      <c r="D12" s="12">
        <v>3</v>
      </c>
      <c r="E12" s="11">
        <f>E11-Table2[[#This Row],[Completed Story Points]]</f>
        <v>12</v>
      </c>
    </row>
    <row r="13" spans="1:5" x14ac:dyDescent="0.3">
      <c r="A13" s="5">
        <v>12</v>
      </c>
      <c r="B13" s="3">
        <v>44848</v>
      </c>
      <c r="C13" s="4">
        <f>C2/14*3</f>
        <v>6.4285714285714288</v>
      </c>
      <c r="D13" s="12">
        <v>3</v>
      </c>
      <c r="E13" s="11">
        <f>E12-Table2[[#This Row],[Completed Story Points]]</f>
        <v>9</v>
      </c>
    </row>
    <row r="14" spans="1:5" x14ac:dyDescent="0.3">
      <c r="A14" s="5">
        <v>13</v>
      </c>
      <c r="B14" s="3">
        <v>44849</v>
      </c>
      <c r="C14" s="4">
        <f>C2/14*2</f>
        <v>4.2857142857142856</v>
      </c>
      <c r="D14" s="12"/>
      <c r="E14" s="11">
        <f>E13-Table2[[#This Row],[Completed Story Points]]</f>
        <v>9</v>
      </c>
    </row>
    <row r="15" spans="1:5" x14ac:dyDescent="0.3">
      <c r="A15" s="5">
        <v>14</v>
      </c>
      <c r="B15" s="3">
        <v>44850</v>
      </c>
      <c r="C15" s="4">
        <f>C2/14*1</f>
        <v>2.1428571428571428</v>
      </c>
      <c r="D15" s="12"/>
      <c r="E15" s="11">
        <f>E14-Table2[[#This Row],[Completed Story Points]]</f>
        <v>9</v>
      </c>
    </row>
    <row r="16" spans="1:5" x14ac:dyDescent="0.3">
      <c r="A16" s="10">
        <v>15</v>
      </c>
      <c r="B16" s="3">
        <v>44851</v>
      </c>
      <c r="C16" s="4">
        <f>C2/14*0</f>
        <v>0</v>
      </c>
      <c r="D16" s="13"/>
      <c r="E16" s="11">
        <f>E15-Table2[[#This Row],[Completed Story Points]]</f>
        <v>9</v>
      </c>
    </row>
  </sheetData>
  <phoneticPr fontId="1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m 4 I 9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C b g j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4 I 9 V S i K R 7 g O A A A A E Q A A A B M A H A B G b 3 J t d W x h c y 9 T Z W N 0 a W 9 u M S 5 t I K I Y A C i g F A A A A A A A A A A A A A A A A A A A A A A A A A A A A C t O T S 7 J z M 9 T C I b Q h t Y A U E s B A i 0 A F A A C A A g A m 4 I 9 V U j 6 C m 2 j A A A A 9 g A A A B I A A A A A A A A A A A A A A A A A A A A A A E N v b m Z p Z y 9 Q Y W N r Y W d l L n h t b F B L A Q I t A B Q A A g A I A J u C P V U P y u m r p A A A A O k A A A A T A A A A A A A A A A A A A A A A A O 8 A A A B b Q 2 9 u d G V u d F 9 U e X B l c 1 0 u e G 1 s U E s B A i 0 A F A A C A A g A m 4 I 9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M O M Z A t T N R J g n s w e J I t U S s A A A A A A g A A A A A A E G Y A A A A B A A A g A A A A U 9 0 X P p P L N d h B r P f F F R 9 s b z G V N 8 S d z Z 5 i Y D P z e P A d D P s A A A A A D o A A A A A C A A A g A A A A R Y 4 B J i M m O Q 6 z M 7 U h Y k v X B E s w + d A V 5 k N a 5 S i 6 f e 1 N l H 5 Q A A A A N 4 A 6 h 8 e H 7 a 3 A F k K J N 4 I h P h F L s 4 Z X J W x 3 X V 9 i b N N r C 0 w g I l 4 Q k p T 1 w p F o y m P j e n R o w w X e o j w P w z n q H R W a z 2 y b p f q g 4 0 t j L u b r u p U s V h t R O s J A A A A A o b M z D l U 5 t H r k G e / Y H b r d S 7 8 v G N z j c b L b 7 5 M R / m o V l i 0 z E p w 5 p r Y G L h X X A r B T / V n w 6 8 7 0 d P C B K 2 P j V 0 Q C O r C p g Q = = < / D a t a M a s h u p > 
</file>

<file path=customXml/itemProps1.xml><?xml version="1.0" encoding="utf-8"?>
<ds:datastoreItem xmlns:ds="http://schemas.openxmlformats.org/officeDocument/2006/customXml" ds:itemID="{33456766-02D2-4E50-B427-1D54A4316C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1</vt:lpstr>
      <vt:lpstr>Sprint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nielsen</dc:creator>
  <cp:lastModifiedBy>Justin Roylance</cp:lastModifiedBy>
  <dcterms:created xsi:type="dcterms:W3CDTF">2022-09-29T21:58:48Z</dcterms:created>
  <dcterms:modified xsi:type="dcterms:W3CDTF">2022-10-17T23:58:12Z</dcterms:modified>
</cp:coreProperties>
</file>