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K DWK\PKKS\02 Des 2021\"/>
    </mc:Choice>
  </mc:AlternateContent>
  <xr:revisionPtr revIDLastSave="0" documentId="13_ncr:1_{7C9A1920-17A2-4DF9-A8E7-CF3D9CDCAD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1" sheetId="1" r:id="rId1"/>
    <sheet name="2020" sheetId="5" r:id="rId2"/>
    <sheet name="Sheet4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5" l="1"/>
  <c r="C35" i="5"/>
  <c r="C34" i="5"/>
  <c r="C33" i="5"/>
  <c r="C29" i="1"/>
  <c r="C28" i="1"/>
  <c r="C27" i="1"/>
  <c r="C26" i="1"/>
  <c r="D8" i="4"/>
  <c r="D4" i="4"/>
  <c r="D5" i="4"/>
  <c r="D6" i="4"/>
  <c r="D7" i="4"/>
  <c r="C8" i="4"/>
  <c r="C37" i="5" l="1"/>
  <c r="D33" i="5" s="1"/>
  <c r="C30" i="1"/>
  <c r="D26" i="1" s="1"/>
  <c r="D29" i="1" l="1"/>
  <c r="D28" i="1"/>
  <c r="D27" i="1"/>
  <c r="D36" i="5"/>
  <c r="D34" i="5"/>
  <c r="D35" i="5"/>
  <c r="D37" i="5" l="1"/>
  <c r="D30" i="1"/>
</calcChain>
</file>

<file path=xl/sharedStrings.xml><?xml version="1.0" encoding="utf-8"?>
<sst xmlns="http://schemas.openxmlformats.org/spreadsheetml/2006/main" count="262" uniqueCount="153">
  <si>
    <t>NAMA SISWA</t>
  </si>
  <si>
    <t>ALAMAT SISWA</t>
  </si>
  <si>
    <t>NO HP</t>
  </si>
  <si>
    <t>ALAMAT (Univertas, Tempat Kerja/Usaha)</t>
  </si>
  <si>
    <t>KULIAH</t>
  </si>
  <si>
    <t>Hukum Ekonomi Syari'ah</t>
  </si>
  <si>
    <t>UIN Maulana Malik Ibrahim Malang</t>
  </si>
  <si>
    <t>Tadris Bahasa Inggris</t>
  </si>
  <si>
    <t>Kraksaan</t>
  </si>
  <si>
    <t>Karanganyar-Paiton-Probolinggo</t>
  </si>
  <si>
    <t>Pendidikan Bahasa Inggris</t>
  </si>
  <si>
    <t>UNUJA, Karanganyar-Paiton-Probolinggo</t>
  </si>
  <si>
    <t>Randutatah Paiton</t>
  </si>
  <si>
    <t>Sistem komputer</t>
  </si>
  <si>
    <t>ITA malang</t>
  </si>
  <si>
    <t>DLL</t>
  </si>
  <si>
    <t>Belajar diniah</t>
  </si>
  <si>
    <t>Pp dwk</t>
  </si>
  <si>
    <t>Jurusan pendidikan bahasa Inggris</t>
  </si>
  <si>
    <t>Paiton Probolinggo</t>
  </si>
  <si>
    <t>Probolinggo</t>
  </si>
  <si>
    <t>Mengabdi di Pesantren</t>
  </si>
  <si>
    <t>Sistem Informasi (SI)</t>
  </si>
  <si>
    <t>Universitas nurul Jadid Karanganyar paiton</t>
  </si>
  <si>
    <t>Universitas Jember</t>
  </si>
  <si>
    <t>produksi</t>
  </si>
  <si>
    <t>brumbungan gending probolinggo</t>
  </si>
  <si>
    <t>Liprak Kulon</t>
  </si>
  <si>
    <t>Administrasi rumah sakit</t>
  </si>
  <si>
    <t>STIKES Arrahmah mandiri Indonesia</t>
  </si>
  <si>
    <t>Bekerja</t>
  </si>
  <si>
    <t>Nothing</t>
  </si>
  <si>
    <t>Menejemen keuangan syariah</t>
  </si>
  <si>
    <t>Unzah</t>
  </si>
  <si>
    <t>Besuk Agung</t>
  </si>
  <si>
    <t>MKS</t>
  </si>
  <si>
    <t>UNZAH</t>
  </si>
  <si>
    <t>Manajemen keuangan syariah</t>
  </si>
  <si>
    <t>UnzaH</t>
  </si>
  <si>
    <t>Ranon Pakuniran</t>
  </si>
  <si>
    <t>Ngabdi dan belajar</t>
  </si>
  <si>
    <t>Pondok pesantren darul lughah wal karomah</t>
  </si>
  <si>
    <t>PT. Mitra akses suropati</t>
  </si>
  <si>
    <t>Bulu, Kraksaan</t>
  </si>
  <si>
    <t>Desain Komunikasi Visual</t>
  </si>
  <si>
    <t>Univ  Asia Malang</t>
  </si>
  <si>
    <t>Racek - Tiris</t>
  </si>
  <si>
    <t>PGSD</t>
  </si>
  <si>
    <t>Jl. Lidah Wetan, Lidah Wetan, Kec. Lakarsantri, Ko...</t>
  </si>
  <si>
    <t>No</t>
  </si>
  <si>
    <t>JENJANG</t>
  </si>
  <si>
    <t>Jurusan/Bidang</t>
  </si>
  <si>
    <t>TAHUN LULUS</t>
  </si>
  <si>
    <t>Binor - Paiton - Probolinggo</t>
  </si>
  <si>
    <t>Teknik Elektro</t>
  </si>
  <si>
    <t>Sidopekso - Kraksaan - Probolinggo</t>
  </si>
  <si>
    <t>PBI</t>
  </si>
  <si>
    <t>81336448764</t>
  </si>
  <si>
    <t>informatika</t>
  </si>
  <si>
    <t>WIRAUSAHA</t>
  </si>
  <si>
    <t>TBI</t>
  </si>
  <si>
    <t>PAI</t>
  </si>
  <si>
    <t xml:space="preserve">BEKERJA </t>
  </si>
  <si>
    <t>MPI</t>
  </si>
  <si>
    <t>TBI BHS INGGRIS</t>
  </si>
  <si>
    <t>UT</t>
  </si>
  <si>
    <t>TBI pajarakan</t>
  </si>
  <si>
    <t>Madura</t>
  </si>
  <si>
    <t>%</t>
  </si>
  <si>
    <t>NO</t>
  </si>
  <si>
    <t>TOTAL</t>
  </si>
  <si>
    <t>JUMLAH</t>
  </si>
  <si>
    <t>Jumlah</t>
  </si>
  <si>
    <t>AHMAD EFENDI</t>
  </si>
  <si>
    <t>ALAMSYAH INDRA ZAIN</t>
  </si>
  <si>
    <t>ARIF HAKIMUDDIN</t>
  </si>
  <si>
    <t xml:space="preserve">DANIL AKROM KAMILA </t>
  </si>
  <si>
    <t xml:space="preserve">FATHUL ARIFIN </t>
  </si>
  <si>
    <t>FIBI INDRA RAHIM</t>
  </si>
  <si>
    <t>HASBULLAH</t>
  </si>
  <si>
    <t>INDRA KUSUMA</t>
  </si>
  <si>
    <t>M. IMAM HAMDANILLAH</t>
  </si>
  <si>
    <t>M.ALEX RAHMATULLAH</t>
  </si>
  <si>
    <t>M.SAIFUDDIN</t>
  </si>
  <si>
    <t>MISBAHUL MUNIR</t>
  </si>
  <si>
    <t>MOH BAROKATU RIZKY</t>
  </si>
  <si>
    <t>MOH NURIL FAQIH</t>
  </si>
  <si>
    <t>MOH RISKI MAULANA ISHAK</t>
  </si>
  <si>
    <t>MOH RIZALDI</t>
  </si>
  <si>
    <t>MOH. ARIF SYAHRONI</t>
  </si>
  <si>
    <t>MOHAMMAD NUR ISMAIL</t>
  </si>
  <si>
    <t>MUHAMMAD YASIN</t>
  </si>
  <si>
    <t>MUTAWAKKIL ALALLAH</t>
  </si>
  <si>
    <t>NOVAN SUBAIRI</t>
  </si>
  <si>
    <t xml:space="preserve">ROY HANAFI </t>
  </si>
  <si>
    <t>SALMAN AL FARISI</t>
  </si>
  <si>
    <t>SUGENG PURNOMO</t>
  </si>
  <si>
    <t>ZAINAL ABIDIN</t>
  </si>
  <si>
    <t>ZAINUL HASAN</t>
  </si>
  <si>
    <t>Sukorejo</t>
  </si>
  <si>
    <t>Tegal Mojo</t>
  </si>
  <si>
    <t>Wangkal Gading</t>
  </si>
  <si>
    <t>Duren - Gading -Probolinggo</t>
  </si>
  <si>
    <t xml:space="preserve">Alas Tengah </t>
  </si>
  <si>
    <t>Gading Kulon - Maron - Probolinggo</t>
  </si>
  <si>
    <t>Sumber Katimoho</t>
  </si>
  <si>
    <t>Krejengan</t>
  </si>
  <si>
    <t>Sogaan Pakuniran</t>
  </si>
  <si>
    <t>Kalikajar Wetan - Paiton - Probolinggo</t>
  </si>
  <si>
    <t>Sumber Kembang</t>
  </si>
  <si>
    <t>Kedung Caluk</t>
  </si>
  <si>
    <t>Kota Anyar - Paiton Probolinggo</t>
  </si>
  <si>
    <t>Kamal Kuning</t>
  </si>
  <si>
    <t>Sindet Lami - Besuk</t>
  </si>
  <si>
    <t/>
  </si>
  <si>
    <t>Unuja, Karanganyar-Paiton-Probolinggo</t>
  </si>
  <si>
    <t>Duta Surabaya</t>
  </si>
  <si>
    <t>Indomaret</t>
  </si>
  <si>
    <t>Pln Surabaya</t>
  </si>
  <si>
    <t>Universitas Nurul Jadid Karanganyar Paiton</t>
  </si>
  <si>
    <t>Unuja</t>
  </si>
  <si>
    <t>Pla Surabaya</t>
  </si>
  <si>
    <t>Gudang Garam</t>
  </si>
  <si>
    <t>Iain Madura</t>
  </si>
  <si>
    <t>ABD RAHMAN WAHED</t>
  </si>
  <si>
    <t>ABDUL WAFI</t>
  </si>
  <si>
    <t>AGUS DWI PRIYONO</t>
  </si>
  <si>
    <t>AHMAD IFAN ARDIANSYAH</t>
  </si>
  <si>
    <t>AHMAD JAILANI</t>
  </si>
  <si>
    <t>AHMAD NIZAR</t>
  </si>
  <si>
    <t>ALI MUSTOFA</t>
  </si>
  <si>
    <t>FANIL ABRORI</t>
  </si>
  <si>
    <t>IHSAN MAULANA</t>
  </si>
  <si>
    <t>M.KHOIRUDDIN</t>
  </si>
  <si>
    <t>MAULANA IFANSYAH</t>
  </si>
  <si>
    <t>MOCH. KAVIL MUBAROK</t>
  </si>
  <si>
    <t>MOH.ALFAN DAQI</t>
  </si>
  <si>
    <t>MOHAMMAD FA'IZ Z</t>
  </si>
  <si>
    <t>MOHAMMAD IQBAL</t>
  </si>
  <si>
    <t>MUHAMMAD HELMI ROHMAN</t>
  </si>
  <si>
    <t>MUHAMMAD MIFTAH HASANI</t>
  </si>
  <si>
    <t>SYUKRON WILDAN MAULIDIN</t>
  </si>
  <si>
    <t>ZAINAL MUTTAQIN</t>
  </si>
  <si>
    <t>Karangren,Krejengan,Probolinggo</t>
  </si>
  <si>
    <t>Dawuhan, Kec.Krejengan, Kab.Probolinggo</t>
  </si>
  <si>
    <t>Sambirampak Kidul-Kotaanyar-Probolinggo</t>
  </si>
  <si>
    <t>Matekan Besuk</t>
  </si>
  <si>
    <t>Jln.Mayjend Panjaitan Rt : 03 Rw : 03 Patokan Kraksaan</t>
  </si>
  <si>
    <t>THN LULUS</t>
  </si>
  <si>
    <t>DAFTAR TRACKING ALUMNI SMK DWK</t>
  </si>
  <si>
    <t>TAHUN AJARAN 2019/2020</t>
  </si>
  <si>
    <t>TAHUN AJARAN 2020/2021</t>
  </si>
  <si>
    <t>DAFTAR JENJANG ALUMNI SMK DWK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</si>
</sst>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pivotButton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71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71" fontId="1" fillId="2" borderId="1" xfId="0" applyNumberFormat="1" applyFont="1" applyFill="1" applyBorder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Alumni.xlsx]Sheet4!PivotTable64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Jenjang Lulusan Alumni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14260717410336E-2"/>
          <c:y val="0.26432462498479076"/>
          <c:w val="0.90286351706036749"/>
          <c:h val="0.55917296761745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Sheet4!$B$4:$B$7</c:f>
              <c:strCache>
                <c:ptCount val="4"/>
                <c:pt idx="0">
                  <c:v>BEKERJA </c:v>
                </c:pt>
                <c:pt idx="1">
                  <c:v>DLL</c:v>
                </c:pt>
                <c:pt idx="2">
                  <c:v>KULIAH</c:v>
                </c:pt>
                <c:pt idx="3">
                  <c:v>WIRAUSAHA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26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0A9-8620-8D2F5A5FF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6353263"/>
        <c:axId val="266358255"/>
      </c:barChart>
      <c:catAx>
        <c:axId val="2663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58255"/>
        <c:crosses val="autoZero"/>
        <c:auto val="1"/>
        <c:lblAlgn val="ctr"/>
        <c:lblOffset val="100"/>
        <c:noMultiLvlLbl val="0"/>
      </c:catAx>
      <c:valAx>
        <c:axId val="2663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33337</xdr:rowOff>
    </xdr:from>
    <xdr:to>
      <xdr:col>12</xdr:col>
      <xdr:colOff>314325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095C4-0375-483C-9DA9-9AA0BCBDA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omeArt" refreshedDate="44536.467440624998" createdVersion="7" refreshedVersion="7" minRefreshableVersion="3" recordCount="45" xr:uid="{29FEA54F-C9DB-4ACF-BDD7-470AD9B65CEF}">
  <cacheSource type="worksheet">
    <worksheetSource ref="A4:H23" sheet="2021"/>
  </cacheSource>
  <cacheFields count="8">
    <cacheField name="No" numFmtId="0">
      <sharedItems containsSemiMixedTypes="0" containsString="0" containsNumber="1" containsInteger="1" minValue="1" maxValue="46"/>
    </cacheField>
    <cacheField name="NAMA SISWA" numFmtId="0">
      <sharedItems/>
    </cacheField>
    <cacheField name="ALAMAT SISWA" numFmtId="0">
      <sharedItems containsBlank="1"/>
    </cacheField>
    <cacheField name="NO HP" numFmtId="0">
      <sharedItems containsBlank="1" containsMixedTypes="1" containsNumber="1" containsInteger="1" minValue="81252034729" maxValue="87752922172"/>
    </cacheField>
    <cacheField name="TAHUN LULUS" numFmtId="0">
      <sharedItems containsSemiMixedTypes="0" containsString="0" containsNumber="1" containsInteger="1" minValue="2020" maxValue="2021"/>
    </cacheField>
    <cacheField name="JENJANG" numFmtId="0">
      <sharedItems count="4">
        <s v="KULIAH"/>
        <s v="DLL"/>
        <s v="BEKERJA "/>
        <s v="WIRAUSAHA"/>
      </sharedItems>
    </cacheField>
    <cacheField name="Jurusan/Bidang" numFmtId="0">
      <sharedItems containsBlank="1"/>
    </cacheField>
    <cacheField name="ALAMAT (Univertas, Tempat Kerja/Usaha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Ahmad Nizar"/>
    <s v="Jln.Mayjend Panjaitan RT : 03 RW : 03 Patokan Krak..."/>
    <s v="81336448764"/>
    <n v="2021"/>
    <x v="0"/>
    <s v="Hukum Ekonomi Syari'ah"/>
    <s v="UIN Maulana Malik Ibrahim Malang"/>
  </r>
  <r>
    <n v="2"/>
    <s v="Muhammad Miftah Hasani"/>
    <s v="Sogaan pakuniran"/>
    <n v="85648395201"/>
    <n v="2021"/>
    <x v="0"/>
    <s v="Tadris Bahasa Inggris"/>
    <s v="Kraksaan"/>
  </r>
  <r>
    <n v="3"/>
    <s v="Moch. Kavil Mubarok"/>
    <s v="Karanganyar-Paiton-Probolinggo"/>
    <n v="82334420882"/>
    <n v="2021"/>
    <x v="0"/>
    <s v="Pendidikan Bahasa Inggris"/>
    <s v="UNUJA, Karanganyar-Paiton-Probolinggo"/>
  </r>
  <r>
    <n v="4"/>
    <s v="Agus Dwi priyono"/>
    <s v="Randutatah Paiton"/>
    <n v="85607706558"/>
    <n v="2021"/>
    <x v="0"/>
    <s v="Sistem komputer"/>
    <s v="ITA malang"/>
  </r>
  <r>
    <n v="5"/>
    <s v="Ahmad ifan ardiansyah"/>
    <s v="Kedung caluk"/>
    <n v="85694147319"/>
    <n v="2021"/>
    <x v="1"/>
    <s v="Belajar diniah"/>
    <s v="Pp dwk"/>
  </r>
  <r>
    <n v="6"/>
    <s v="Ihsan maulana"/>
    <s v="Sogaan pakuniran"/>
    <n v="85257293550"/>
    <n v="2021"/>
    <x v="0"/>
    <s v="Jurusan pendidikan bahasa Inggris"/>
    <s v="Paiton Probolinggo"/>
  </r>
  <r>
    <n v="7"/>
    <s v="Ali Mustofa"/>
    <s v="Probolinggo"/>
    <n v="87752922172"/>
    <n v="2021"/>
    <x v="1"/>
    <s v="Mengabdi di Pesantren"/>
    <s v="Kraksaan"/>
  </r>
  <r>
    <n v="8"/>
    <s v="Mohammad fa'iz z"/>
    <s v="Sambirampak kidul-kotaanyar-probolinggo"/>
    <n v="85259009294"/>
    <n v="2021"/>
    <x v="0"/>
    <s v="Sistem Informasi (SI)"/>
    <s v="Universitas nurul Jadid Karanganyar paiton"/>
  </r>
  <r>
    <n v="9"/>
    <s v="M.Khoiruddin"/>
    <s v="Dawuhan, kec.krejengan, kab.probolinggo"/>
    <n v="82132500776"/>
    <n v="2021"/>
    <x v="0"/>
    <m/>
    <s v="Universitas Jember"/>
  </r>
  <r>
    <n v="10"/>
    <s v="muhammad helmi rohman"/>
    <s v="Probolinggo"/>
    <n v="82197553028"/>
    <n v="2021"/>
    <x v="2"/>
    <s v="produksi"/>
    <s v="brumbungan gending probolinggo"/>
  </r>
  <r>
    <n v="11"/>
    <s v="Fanil abrori"/>
    <s v="Liprak Kulon"/>
    <n v="85731653230"/>
    <n v="2021"/>
    <x v="0"/>
    <s v="Administrasi rumah sakit"/>
    <s v="STIKES Arrahmah mandiri Indonesia"/>
  </r>
  <r>
    <n v="12"/>
    <s v="Zainal muttaqin"/>
    <s v="Sumber katimoho"/>
    <n v="81252034729"/>
    <n v="2021"/>
    <x v="2"/>
    <s v="Bekerja"/>
    <s v="Nothing"/>
  </r>
  <r>
    <n v="13"/>
    <s v="Maulana ifansyah"/>
    <s v="Wangkal gading"/>
    <n v="85259444304"/>
    <n v="2021"/>
    <x v="0"/>
    <s v="Menejemen keuangan syariah"/>
    <s v="Unzah"/>
  </r>
  <r>
    <n v="14"/>
    <s v="Abd Rahman Wahed"/>
    <s v="Besuk Agung"/>
    <n v="81334282273"/>
    <n v="2021"/>
    <x v="0"/>
    <s v="MKS"/>
    <s v="Unzah"/>
  </r>
  <r>
    <n v="15"/>
    <s v="Mohammad Iqbal"/>
    <s v="Matekan besuk"/>
    <n v="81357119360"/>
    <n v="2021"/>
    <x v="0"/>
    <s v="Manajemen keuangan syariah"/>
    <s v="Unzah"/>
  </r>
  <r>
    <n v="16"/>
    <s v="Ahmad Jailani"/>
    <s v="Ranon Pakuniran"/>
    <n v="85806166107"/>
    <n v="2021"/>
    <x v="1"/>
    <s v="Ngabdi dan belajar"/>
    <s v="Pondok pesantren darul lughah wal karomah"/>
  </r>
  <r>
    <n v="17"/>
    <s v="Abdul wafi"/>
    <s v="Karangren,krejengan,probolinggo"/>
    <n v="82140503831"/>
    <n v="2021"/>
    <x v="2"/>
    <s v="PT. Mitra akses suropati"/>
    <s v="Kraksaan"/>
  </r>
  <r>
    <n v="19"/>
    <s v="Moh.Alfan Daqi"/>
    <s v="Bulu, Kraksaan"/>
    <n v="82331013172"/>
    <n v="2021"/>
    <x v="0"/>
    <s v="Desain Komunikasi Visual"/>
    <s v="Univ  Asia Malang"/>
  </r>
  <r>
    <n v="20"/>
    <s v="Syukron Wildan Maulidin"/>
    <s v="Racek - Tiris"/>
    <n v="85232671970"/>
    <n v="2021"/>
    <x v="0"/>
    <s v="PGSD"/>
    <s v="Jl. Lidah Wetan, Lidah Wetan, Kec. Lakarsantri, Ko..."/>
  </r>
  <r>
    <n v="21"/>
    <s v="Mutawakkil Alallah"/>
    <s v="Binor - Paiton - Probolinggo"/>
    <n v="83136842978"/>
    <n v="2020"/>
    <x v="0"/>
    <s v="Teknik Elektro"/>
    <s v="UNUJA, Karanganyar-Paiton-Probolinggo"/>
  </r>
  <r>
    <n v="22"/>
    <s v="M. Imam Hamdanillah"/>
    <s v="Sidopekso - Kraksaan - Probolinggo"/>
    <n v="82140225682"/>
    <n v="2020"/>
    <x v="0"/>
    <s v="PBI"/>
    <s v="Unzah"/>
  </r>
  <r>
    <n v="23"/>
    <s v="Moh riski maulana ishak"/>
    <s v="kalikajar wetan - paiton - probolinggo"/>
    <n v="82332022110"/>
    <n v="2020"/>
    <x v="0"/>
    <s v="informatika"/>
    <s v="Universitas nurul Jadid Karanganyar paiton"/>
  </r>
  <r>
    <n v="24"/>
    <s v="danil akrom kamila "/>
    <s v="Wangkal gading"/>
    <m/>
    <n v="2020"/>
    <x v="3"/>
    <s v="TBI"/>
    <s v="UNUJA, Karanganyar-Paiton-Probolinggo"/>
  </r>
  <r>
    <n v="25"/>
    <s v="alamsyah indra zain"/>
    <s v="tegal mojo"/>
    <m/>
    <n v="2020"/>
    <x v="0"/>
    <s v="PAI"/>
    <s v="Unzah"/>
  </r>
  <r>
    <n v="26"/>
    <s v="mohammad nur ismail"/>
    <s v="Kedung caluk"/>
    <m/>
    <n v="2020"/>
    <x v="2"/>
    <m/>
    <s v="PLA surabaya"/>
  </r>
  <r>
    <n v="27"/>
    <s v="zainul hasan"/>
    <s v="Madura"/>
    <m/>
    <n v="2020"/>
    <x v="0"/>
    <s v="MPI"/>
    <s v="IAIN madura"/>
  </r>
  <r>
    <n v="28"/>
    <s v="m.saifuddin"/>
    <s v="Wangkal gading"/>
    <m/>
    <n v="2020"/>
    <x v="0"/>
    <s v="TBI BHS INGGRIS"/>
    <s v="Unzah"/>
  </r>
  <r>
    <n v="29"/>
    <s v="misbahul munir"/>
    <s v="Bulu, Kraksaan"/>
    <m/>
    <n v="2020"/>
    <x v="2"/>
    <m/>
    <s v="PLN surabaya"/>
  </r>
  <r>
    <n v="30"/>
    <s v="m.alex rahmatullah"/>
    <s v="Sumber katimoho"/>
    <m/>
    <n v="2020"/>
    <x v="2"/>
    <m/>
    <s v="indomaret"/>
  </r>
  <r>
    <n v="31"/>
    <s v="salman al farisi"/>
    <s v="kamal kuning"/>
    <m/>
    <n v="2020"/>
    <x v="2"/>
    <m/>
    <s v="gudang garam"/>
  </r>
  <r>
    <n v="32"/>
    <s v="roy hanafi "/>
    <s v="duren - gading -probolinggo"/>
    <m/>
    <n v="2020"/>
    <x v="2"/>
    <m/>
    <m/>
  </r>
  <r>
    <n v="33"/>
    <s v="novan subairi"/>
    <s v="kota anyar - paiton probolinggo"/>
    <n v="85235543441"/>
    <n v="2020"/>
    <x v="0"/>
    <m/>
    <s v="UNUJA"/>
  </r>
  <r>
    <n v="34"/>
    <s v="Moh rizaldi"/>
    <s v="duren - gading -probolinggo"/>
    <m/>
    <n v="2020"/>
    <x v="2"/>
    <m/>
    <m/>
  </r>
  <r>
    <n v="35"/>
    <s v="hasbullah"/>
    <s v="alas tengah "/>
    <m/>
    <n v="2020"/>
    <x v="2"/>
    <m/>
    <m/>
  </r>
  <r>
    <n v="36"/>
    <s v="fibi indra rahim"/>
    <s v="duren - gading -probolinggo"/>
    <m/>
    <n v="2020"/>
    <x v="2"/>
    <m/>
    <m/>
  </r>
  <r>
    <n v="37"/>
    <s v="sugeng purnomo"/>
    <s v="sindet lami - besuk"/>
    <m/>
    <n v="2020"/>
    <x v="2"/>
    <m/>
    <s v="Unzah"/>
  </r>
  <r>
    <n v="38"/>
    <s v="indra kusuma"/>
    <s v="gading kulon - maron - probolinggo"/>
    <n v="82146534869"/>
    <n v="2020"/>
    <x v="0"/>
    <m/>
    <m/>
  </r>
  <r>
    <n v="39"/>
    <s v="Moh. Arif syahroni"/>
    <s v="sumber kembang"/>
    <n v="81311111481"/>
    <n v="2020"/>
    <x v="0"/>
    <m/>
    <s v="UNUJA"/>
  </r>
  <r>
    <n v="40"/>
    <s v="muhammad yasin"/>
    <s v="alas tengah "/>
    <m/>
    <n v="2020"/>
    <x v="0"/>
    <m/>
    <s v="UT"/>
  </r>
  <r>
    <n v="41"/>
    <s v="zainal abidin"/>
    <m/>
    <m/>
    <n v="2020"/>
    <x v="0"/>
    <m/>
    <s v="Unzah"/>
  </r>
  <r>
    <n v="42"/>
    <s v="Moh nuril faqih"/>
    <s v="Sogaan pakuniran"/>
    <m/>
    <n v="2020"/>
    <x v="1"/>
    <m/>
    <m/>
  </r>
  <r>
    <n v="43"/>
    <s v="Moh barokatu rizky"/>
    <s v="krejengan"/>
    <m/>
    <n v="2020"/>
    <x v="3"/>
    <m/>
    <m/>
  </r>
  <r>
    <n v="44"/>
    <s v="fathul arifin "/>
    <s v="Sidopekso - Kraksaan - Probolinggo"/>
    <m/>
    <n v="2020"/>
    <x v="2"/>
    <m/>
    <s v="duta surabaya"/>
  </r>
  <r>
    <n v="45"/>
    <s v="arif hakimuddin"/>
    <s v="Sidopekso - Kraksaan - Probolinggo"/>
    <m/>
    <n v="2020"/>
    <x v="0"/>
    <m/>
    <m/>
  </r>
  <r>
    <n v="46"/>
    <s v="ahmad efendi"/>
    <s v="sukorejo"/>
    <n v="85942899051"/>
    <n v="2020"/>
    <x v="0"/>
    <s v="TBI pajarakan"/>
    <s v="Unza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27774-A753-40E3-AC37-6DCFDA9935E0}" name="PivotTable6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B3:C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JUMLAH" fld="5" subtotal="count" baseField="0" baseItem="0"/>
  </dataFields>
  <formats count="13">
    <format dxfId="12">
      <pivotArea dataOnly="0" outline="0" fieldPosition="0">
        <references count="1">
          <reference field="5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2" sqref="A2:H2"/>
    </sheetView>
  </sheetViews>
  <sheetFormatPr defaultRowHeight="15" x14ac:dyDescent="0.25"/>
  <cols>
    <col min="1" max="1" width="4.42578125" style="2" customWidth="1"/>
    <col min="2" max="2" width="26.28515625" customWidth="1"/>
    <col min="3" max="3" width="31" style="17" customWidth="1"/>
    <col min="4" max="4" width="14.42578125" bestFit="1" customWidth="1"/>
    <col min="5" max="5" width="10.7109375" style="2" bestFit="1" customWidth="1"/>
    <col min="6" max="6" width="11.85546875" customWidth="1"/>
    <col min="7" max="7" width="31.7109375" bestFit="1" customWidth="1"/>
    <col min="8" max="8" width="32.140625" style="17" customWidth="1"/>
  </cols>
  <sheetData>
    <row r="1" spans="1:8" ht="15.75" x14ac:dyDescent="0.25">
      <c r="A1" s="28" t="s">
        <v>152</v>
      </c>
      <c r="B1" s="28"/>
      <c r="C1" s="28"/>
      <c r="D1" s="28"/>
      <c r="E1" s="28"/>
      <c r="F1" s="28"/>
      <c r="G1" s="28"/>
      <c r="H1" s="28"/>
    </row>
    <row r="2" spans="1:8" ht="15.75" x14ac:dyDescent="0.25">
      <c r="A2" s="28" t="s">
        <v>151</v>
      </c>
      <c r="B2" s="28"/>
      <c r="C2" s="28"/>
      <c r="D2" s="28"/>
      <c r="E2" s="28"/>
      <c r="F2" s="28"/>
      <c r="G2" s="28"/>
      <c r="H2" s="28"/>
    </row>
    <row r="4" spans="1:8" s="1" customFormat="1" ht="26.25" customHeight="1" x14ac:dyDescent="0.25">
      <c r="A4" s="25" t="s">
        <v>49</v>
      </c>
      <c r="B4" s="25" t="s">
        <v>0</v>
      </c>
      <c r="C4" s="27" t="s">
        <v>1</v>
      </c>
      <c r="D4" s="26" t="s">
        <v>2</v>
      </c>
      <c r="E4" s="25" t="s">
        <v>148</v>
      </c>
      <c r="F4" s="25" t="s">
        <v>50</v>
      </c>
      <c r="G4" s="25" t="s">
        <v>51</v>
      </c>
      <c r="H4" s="27" t="s">
        <v>3</v>
      </c>
    </row>
    <row r="5" spans="1:8" x14ac:dyDescent="0.25">
      <c r="A5" s="9">
        <v>1</v>
      </c>
      <c r="B5" s="7" t="s">
        <v>124</v>
      </c>
      <c r="C5" s="18" t="s">
        <v>34</v>
      </c>
      <c r="D5" s="19">
        <v>81334282273</v>
      </c>
      <c r="E5" s="9">
        <v>2021</v>
      </c>
      <c r="F5" s="7" t="s">
        <v>4</v>
      </c>
      <c r="G5" s="7" t="s">
        <v>35</v>
      </c>
      <c r="H5" s="18" t="s">
        <v>36</v>
      </c>
    </row>
    <row r="6" spans="1:8" x14ac:dyDescent="0.25">
      <c r="A6" s="9">
        <v>2</v>
      </c>
      <c r="B6" s="7" t="s">
        <v>125</v>
      </c>
      <c r="C6" s="18" t="s">
        <v>143</v>
      </c>
      <c r="D6" s="19">
        <v>82140503831</v>
      </c>
      <c r="E6" s="9">
        <v>2021</v>
      </c>
      <c r="F6" s="7" t="s">
        <v>62</v>
      </c>
      <c r="G6" s="7" t="s">
        <v>42</v>
      </c>
      <c r="H6" s="18" t="s">
        <v>8</v>
      </c>
    </row>
    <row r="7" spans="1:8" x14ac:dyDescent="0.25">
      <c r="A7" s="9">
        <v>3</v>
      </c>
      <c r="B7" s="7" t="s">
        <v>126</v>
      </c>
      <c r="C7" s="18" t="s">
        <v>12</v>
      </c>
      <c r="D7" s="19">
        <v>85607706558</v>
      </c>
      <c r="E7" s="9">
        <v>2021</v>
      </c>
      <c r="F7" s="7" t="s">
        <v>4</v>
      </c>
      <c r="G7" s="7" t="s">
        <v>13</v>
      </c>
      <c r="H7" s="18" t="s">
        <v>14</v>
      </c>
    </row>
    <row r="8" spans="1:8" x14ac:dyDescent="0.25">
      <c r="A8" s="9">
        <v>4</v>
      </c>
      <c r="B8" s="7" t="s">
        <v>127</v>
      </c>
      <c r="C8" s="18" t="s">
        <v>110</v>
      </c>
      <c r="D8" s="19">
        <v>85694147319</v>
      </c>
      <c r="E8" s="9">
        <v>2021</v>
      </c>
      <c r="F8" s="7" t="s">
        <v>15</v>
      </c>
      <c r="G8" s="7" t="s">
        <v>16</v>
      </c>
      <c r="H8" s="18" t="s">
        <v>17</v>
      </c>
    </row>
    <row r="9" spans="1:8" ht="30" x14ac:dyDescent="0.25">
      <c r="A9" s="9">
        <v>5</v>
      </c>
      <c r="B9" s="7" t="s">
        <v>128</v>
      </c>
      <c r="C9" s="18" t="s">
        <v>39</v>
      </c>
      <c r="D9" s="19">
        <v>85806166107</v>
      </c>
      <c r="E9" s="9">
        <v>2021</v>
      </c>
      <c r="F9" s="7" t="s">
        <v>15</v>
      </c>
      <c r="G9" s="7" t="s">
        <v>40</v>
      </c>
      <c r="H9" s="18" t="s">
        <v>41</v>
      </c>
    </row>
    <row r="10" spans="1:8" ht="30" x14ac:dyDescent="0.25">
      <c r="A10" s="9">
        <v>6</v>
      </c>
      <c r="B10" s="7" t="s">
        <v>129</v>
      </c>
      <c r="C10" s="18" t="s">
        <v>147</v>
      </c>
      <c r="D10" s="19" t="s">
        <v>57</v>
      </c>
      <c r="E10" s="9">
        <v>2021</v>
      </c>
      <c r="F10" s="7" t="s">
        <v>4</v>
      </c>
      <c r="G10" s="7" t="s">
        <v>5</v>
      </c>
      <c r="H10" s="18" t="s">
        <v>6</v>
      </c>
    </row>
    <row r="11" spans="1:8" x14ac:dyDescent="0.25">
      <c r="A11" s="9">
        <v>7</v>
      </c>
      <c r="B11" s="7" t="s">
        <v>130</v>
      </c>
      <c r="C11" s="18" t="s">
        <v>20</v>
      </c>
      <c r="D11" s="19">
        <v>87752922172</v>
      </c>
      <c r="E11" s="9">
        <v>2021</v>
      </c>
      <c r="F11" s="7" t="s">
        <v>15</v>
      </c>
      <c r="G11" s="7" t="s">
        <v>21</v>
      </c>
      <c r="H11" s="18" t="s">
        <v>8</v>
      </c>
    </row>
    <row r="12" spans="1:8" x14ac:dyDescent="0.25">
      <c r="A12" s="9">
        <v>8</v>
      </c>
      <c r="B12" s="7" t="s">
        <v>131</v>
      </c>
      <c r="C12" s="18" t="s">
        <v>27</v>
      </c>
      <c r="D12" s="19">
        <v>85731653230</v>
      </c>
      <c r="E12" s="9">
        <v>2021</v>
      </c>
      <c r="F12" s="7" t="s">
        <v>4</v>
      </c>
      <c r="G12" s="7" t="s">
        <v>28</v>
      </c>
      <c r="H12" s="18" t="s">
        <v>29</v>
      </c>
    </row>
    <row r="13" spans="1:8" x14ac:dyDescent="0.25">
      <c r="A13" s="9">
        <v>9</v>
      </c>
      <c r="B13" s="7" t="s">
        <v>132</v>
      </c>
      <c r="C13" s="18" t="s">
        <v>107</v>
      </c>
      <c r="D13" s="19">
        <v>85257293550</v>
      </c>
      <c r="E13" s="9">
        <v>2021</v>
      </c>
      <c r="F13" s="7" t="s">
        <v>4</v>
      </c>
      <c r="G13" s="7" t="s">
        <v>18</v>
      </c>
      <c r="H13" s="18" t="s">
        <v>19</v>
      </c>
    </row>
    <row r="14" spans="1:8" ht="30" x14ac:dyDescent="0.25">
      <c r="A14" s="9">
        <v>10</v>
      </c>
      <c r="B14" s="7" t="s">
        <v>133</v>
      </c>
      <c r="C14" s="18" t="s">
        <v>144</v>
      </c>
      <c r="D14" s="19">
        <v>82132500776</v>
      </c>
      <c r="E14" s="9">
        <v>2021</v>
      </c>
      <c r="F14" s="7" t="s">
        <v>4</v>
      </c>
      <c r="G14" s="7"/>
      <c r="H14" s="18" t="s">
        <v>24</v>
      </c>
    </row>
    <row r="15" spans="1:8" x14ac:dyDescent="0.25">
      <c r="A15" s="9">
        <v>11</v>
      </c>
      <c r="B15" s="7" t="s">
        <v>134</v>
      </c>
      <c r="C15" s="18" t="s">
        <v>101</v>
      </c>
      <c r="D15" s="19">
        <v>85259444304</v>
      </c>
      <c r="E15" s="9">
        <v>2021</v>
      </c>
      <c r="F15" s="7" t="s">
        <v>4</v>
      </c>
      <c r="G15" s="7" t="s">
        <v>32</v>
      </c>
      <c r="H15" s="18" t="s">
        <v>33</v>
      </c>
    </row>
    <row r="16" spans="1:8" ht="30" x14ac:dyDescent="0.25">
      <c r="A16" s="9">
        <v>12</v>
      </c>
      <c r="B16" s="7" t="s">
        <v>135</v>
      </c>
      <c r="C16" s="18" t="s">
        <v>9</v>
      </c>
      <c r="D16" s="19">
        <v>82334420882</v>
      </c>
      <c r="E16" s="9">
        <v>2021</v>
      </c>
      <c r="F16" s="7" t="s">
        <v>4</v>
      </c>
      <c r="G16" s="7" t="s">
        <v>10</v>
      </c>
      <c r="H16" s="18" t="s">
        <v>11</v>
      </c>
    </row>
    <row r="17" spans="1:8" x14ac:dyDescent="0.25">
      <c r="A17" s="9">
        <v>13</v>
      </c>
      <c r="B17" s="7" t="s">
        <v>136</v>
      </c>
      <c r="C17" s="18" t="s">
        <v>43</v>
      </c>
      <c r="D17" s="19">
        <v>82331013172</v>
      </c>
      <c r="E17" s="9">
        <v>2021</v>
      </c>
      <c r="F17" s="7" t="s">
        <v>4</v>
      </c>
      <c r="G17" s="7" t="s">
        <v>44</v>
      </c>
      <c r="H17" s="18" t="s">
        <v>45</v>
      </c>
    </row>
    <row r="18" spans="1:8" ht="30" x14ac:dyDescent="0.25">
      <c r="A18" s="9">
        <v>14</v>
      </c>
      <c r="B18" s="7" t="s">
        <v>137</v>
      </c>
      <c r="C18" s="18" t="s">
        <v>145</v>
      </c>
      <c r="D18" s="19">
        <v>85259009294</v>
      </c>
      <c r="E18" s="9">
        <v>2021</v>
      </c>
      <c r="F18" s="7" t="s">
        <v>4</v>
      </c>
      <c r="G18" s="7" t="s">
        <v>22</v>
      </c>
      <c r="H18" s="18" t="s">
        <v>23</v>
      </c>
    </row>
    <row r="19" spans="1:8" x14ac:dyDescent="0.25">
      <c r="A19" s="9">
        <v>15</v>
      </c>
      <c r="B19" s="7" t="s">
        <v>138</v>
      </c>
      <c r="C19" s="18" t="s">
        <v>146</v>
      </c>
      <c r="D19" s="19">
        <v>81357119360</v>
      </c>
      <c r="E19" s="9">
        <v>2021</v>
      </c>
      <c r="F19" s="7" t="s">
        <v>4</v>
      </c>
      <c r="G19" s="7" t="s">
        <v>37</v>
      </c>
      <c r="H19" s="18" t="s">
        <v>38</v>
      </c>
    </row>
    <row r="20" spans="1:8" x14ac:dyDescent="0.25">
      <c r="A20" s="9">
        <v>16</v>
      </c>
      <c r="B20" s="7" t="s">
        <v>139</v>
      </c>
      <c r="C20" s="18" t="s">
        <v>20</v>
      </c>
      <c r="D20" s="19">
        <v>82197553028</v>
      </c>
      <c r="E20" s="9">
        <v>2021</v>
      </c>
      <c r="F20" s="7" t="s">
        <v>62</v>
      </c>
      <c r="G20" s="7" t="s">
        <v>25</v>
      </c>
      <c r="H20" s="18" t="s">
        <v>26</v>
      </c>
    </row>
    <row r="21" spans="1:8" x14ac:dyDescent="0.25">
      <c r="A21" s="9">
        <v>17</v>
      </c>
      <c r="B21" s="7" t="s">
        <v>140</v>
      </c>
      <c r="C21" s="18" t="s">
        <v>107</v>
      </c>
      <c r="D21" s="19">
        <v>85648395201</v>
      </c>
      <c r="E21" s="9">
        <v>2021</v>
      </c>
      <c r="F21" s="7" t="s">
        <v>4</v>
      </c>
      <c r="G21" s="7" t="s">
        <v>7</v>
      </c>
      <c r="H21" s="18" t="s">
        <v>8</v>
      </c>
    </row>
    <row r="22" spans="1:8" ht="30" x14ac:dyDescent="0.25">
      <c r="A22" s="9">
        <v>18</v>
      </c>
      <c r="B22" s="7" t="s">
        <v>141</v>
      </c>
      <c r="C22" s="18" t="s">
        <v>46</v>
      </c>
      <c r="D22" s="19">
        <v>85232671970</v>
      </c>
      <c r="E22" s="9">
        <v>2021</v>
      </c>
      <c r="F22" s="7" t="s">
        <v>4</v>
      </c>
      <c r="G22" s="7" t="s">
        <v>47</v>
      </c>
      <c r="H22" s="18" t="s">
        <v>48</v>
      </c>
    </row>
    <row r="23" spans="1:8" x14ac:dyDescent="0.25">
      <c r="A23" s="9">
        <v>19</v>
      </c>
      <c r="B23" s="7" t="s">
        <v>142</v>
      </c>
      <c r="C23" s="18" t="s">
        <v>105</v>
      </c>
      <c r="D23" s="19">
        <v>81252034729</v>
      </c>
      <c r="E23" s="9">
        <v>2021</v>
      </c>
      <c r="F23" s="7" t="s">
        <v>62</v>
      </c>
      <c r="G23" s="7" t="s">
        <v>30</v>
      </c>
      <c r="H23" s="18" t="s">
        <v>31</v>
      </c>
    </row>
    <row r="25" spans="1:8" x14ac:dyDescent="0.25">
      <c r="B25" s="15" t="s">
        <v>50</v>
      </c>
      <c r="C25" s="16" t="s">
        <v>72</v>
      </c>
      <c r="D25" s="22" t="s">
        <v>68</v>
      </c>
    </row>
    <row r="26" spans="1:8" x14ac:dyDescent="0.25">
      <c r="B26" s="4" t="s">
        <v>4</v>
      </c>
      <c r="C26" s="20">
        <f>COUNTIF(F5:F23,B26)</f>
        <v>13</v>
      </c>
      <c r="D26" s="21">
        <f>(C26/C30)*100</f>
        <v>68.421052631578945</v>
      </c>
      <c r="E26" s="24" t="s">
        <v>68</v>
      </c>
    </row>
    <row r="27" spans="1:8" x14ac:dyDescent="0.25">
      <c r="B27" s="7" t="s">
        <v>62</v>
      </c>
      <c r="C27" s="20">
        <f>COUNTIF(F5:F23,B27)</f>
        <v>3</v>
      </c>
      <c r="D27" s="21">
        <f>(C27/C30)*100</f>
        <v>15.789473684210526</v>
      </c>
      <c r="E27" s="24" t="s">
        <v>68</v>
      </c>
    </row>
    <row r="28" spans="1:8" x14ac:dyDescent="0.25">
      <c r="B28" s="4" t="s">
        <v>59</v>
      </c>
      <c r="C28" s="20">
        <f>COUNTIF(F5:F23,B28)</f>
        <v>0</v>
      </c>
      <c r="D28" s="21">
        <f>(C28/C30)*100</f>
        <v>0</v>
      </c>
      <c r="E28" s="24" t="s">
        <v>68</v>
      </c>
    </row>
    <row r="29" spans="1:8" x14ac:dyDescent="0.25">
      <c r="B29" s="4" t="s">
        <v>15</v>
      </c>
      <c r="C29" s="20">
        <f>COUNTIF(F5:F23,B29)</f>
        <v>3</v>
      </c>
      <c r="D29" s="21">
        <f>(C29/C30)*100</f>
        <v>15.789473684210526</v>
      </c>
      <c r="E29" s="24" t="s">
        <v>68</v>
      </c>
    </row>
    <row r="30" spans="1:8" x14ac:dyDescent="0.25">
      <c r="B30" s="15" t="s">
        <v>70</v>
      </c>
      <c r="C30" s="16">
        <f>SUM(C26:C29)</f>
        <v>19</v>
      </c>
      <c r="D30" s="23">
        <f>SUM(D26:D29)</f>
        <v>99.999999999999986</v>
      </c>
      <c r="E30" s="24" t="s">
        <v>68</v>
      </c>
    </row>
  </sheetData>
  <sortState xmlns:xlrd2="http://schemas.microsoft.com/office/spreadsheetml/2017/richdata2" ref="A5:H23">
    <sortCondition ref="B5:B23"/>
  </sortState>
  <mergeCells count="2">
    <mergeCell ref="A2:H2"/>
    <mergeCell ref="A1:H1"/>
  </mergeCells>
  <printOptions horizontalCentered="1"/>
  <pageMargins left="0" right="0" top="0.35433070866141736" bottom="0.35433070866141736" header="0.51181102362204722" footer="0.11811023622047245"/>
  <pageSetup paperSize="1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1BAF-10E7-46C5-8117-4C9A643465AD}">
  <dimension ref="A1:H37"/>
  <sheetViews>
    <sheetView tabSelected="1" workbookViewId="0">
      <selection activeCell="B17" sqref="B17"/>
    </sheetView>
  </sheetViews>
  <sheetFormatPr defaultRowHeight="15" x14ac:dyDescent="0.25"/>
  <cols>
    <col min="1" max="1" width="3" bestFit="1" customWidth="1"/>
    <col min="2" max="2" width="26.140625" bestFit="1" customWidth="1"/>
    <col min="3" max="3" width="34.85546875" bestFit="1" customWidth="1"/>
    <col min="4" max="4" width="12" bestFit="1" customWidth="1"/>
    <col min="5" max="5" width="13.5703125" bestFit="1" customWidth="1"/>
    <col min="6" max="6" width="12" bestFit="1" customWidth="1"/>
    <col min="7" max="7" width="15.42578125" bestFit="1" customWidth="1"/>
    <col min="8" max="8" width="39.42578125" bestFit="1" customWidth="1"/>
  </cols>
  <sheetData>
    <row r="1" spans="1:8" ht="15.75" x14ac:dyDescent="0.25">
      <c r="A1" s="28" t="s">
        <v>149</v>
      </c>
      <c r="B1" s="28"/>
      <c r="C1" s="28"/>
      <c r="D1" s="28"/>
      <c r="E1" s="28"/>
      <c r="F1" s="28"/>
      <c r="G1" s="28"/>
      <c r="H1" s="28"/>
    </row>
    <row r="2" spans="1:8" ht="15.75" x14ac:dyDescent="0.25">
      <c r="A2" s="28" t="s">
        <v>150</v>
      </c>
      <c r="B2" s="28"/>
      <c r="C2" s="28"/>
      <c r="D2" s="28"/>
      <c r="E2" s="28"/>
      <c r="F2" s="28"/>
      <c r="G2" s="28"/>
      <c r="H2" s="28"/>
    </row>
    <row r="3" spans="1:8" ht="9" customHeight="1" x14ac:dyDescent="0.25"/>
    <row r="4" spans="1:8" ht="23.25" customHeight="1" x14ac:dyDescent="0.25">
      <c r="A4" s="25" t="s">
        <v>49</v>
      </c>
      <c r="B4" s="25" t="s">
        <v>0</v>
      </c>
      <c r="C4" s="25" t="s">
        <v>1</v>
      </c>
      <c r="D4" s="26" t="s">
        <v>2</v>
      </c>
      <c r="E4" s="25" t="s">
        <v>52</v>
      </c>
      <c r="F4" s="25" t="s">
        <v>50</v>
      </c>
      <c r="G4" s="25" t="s">
        <v>51</v>
      </c>
      <c r="H4" s="25" t="s">
        <v>3</v>
      </c>
    </row>
    <row r="5" spans="1:8" x14ac:dyDescent="0.25">
      <c r="A5" s="3">
        <v>1</v>
      </c>
      <c r="B5" s="5" t="s">
        <v>73</v>
      </c>
      <c r="C5" s="4" t="s">
        <v>99</v>
      </c>
      <c r="D5" s="4">
        <v>85942899051</v>
      </c>
      <c r="E5" s="3">
        <v>2020</v>
      </c>
      <c r="F5" s="4" t="s">
        <v>4</v>
      </c>
      <c r="G5" s="4" t="s">
        <v>66</v>
      </c>
      <c r="H5" s="4" t="s">
        <v>33</v>
      </c>
    </row>
    <row r="6" spans="1:8" x14ac:dyDescent="0.25">
      <c r="A6" s="3">
        <v>2</v>
      </c>
      <c r="B6" s="5" t="s">
        <v>74</v>
      </c>
      <c r="C6" s="5" t="s">
        <v>100</v>
      </c>
      <c r="D6" s="4"/>
      <c r="E6" s="3">
        <v>2020</v>
      </c>
      <c r="F6" s="5" t="s">
        <v>4</v>
      </c>
      <c r="G6" s="5" t="s">
        <v>61</v>
      </c>
      <c r="H6" s="5" t="s">
        <v>33</v>
      </c>
    </row>
    <row r="7" spans="1:8" x14ac:dyDescent="0.25">
      <c r="A7" s="3">
        <v>3</v>
      </c>
      <c r="B7" s="5" t="s">
        <v>75</v>
      </c>
      <c r="C7" s="4" t="s">
        <v>55</v>
      </c>
      <c r="D7" s="4"/>
      <c r="E7" s="3">
        <v>2020</v>
      </c>
      <c r="F7" s="4" t="s">
        <v>4</v>
      </c>
      <c r="G7" s="4"/>
      <c r="H7" s="4" t="s">
        <v>114</v>
      </c>
    </row>
    <row r="8" spans="1:8" x14ac:dyDescent="0.25">
      <c r="A8" s="3">
        <v>4</v>
      </c>
      <c r="B8" s="5" t="s">
        <v>76</v>
      </c>
      <c r="C8" s="5" t="s">
        <v>101</v>
      </c>
      <c r="D8" s="4"/>
      <c r="E8" s="3">
        <v>2020</v>
      </c>
      <c r="F8" s="5" t="s">
        <v>59</v>
      </c>
      <c r="G8" s="5" t="s">
        <v>60</v>
      </c>
      <c r="H8" s="5" t="s">
        <v>115</v>
      </c>
    </row>
    <row r="9" spans="1:8" x14ac:dyDescent="0.25">
      <c r="A9" s="3">
        <v>5</v>
      </c>
      <c r="B9" s="5" t="s">
        <v>77</v>
      </c>
      <c r="C9" s="4" t="s">
        <v>55</v>
      </c>
      <c r="D9" s="4"/>
      <c r="E9" s="3">
        <v>2020</v>
      </c>
      <c r="F9" s="4" t="s">
        <v>62</v>
      </c>
      <c r="G9" s="4"/>
      <c r="H9" s="4" t="s">
        <v>116</v>
      </c>
    </row>
    <row r="10" spans="1:8" x14ac:dyDescent="0.25">
      <c r="A10" s="3">
        <v>6</v>
      </c>
      <c r="B10" s="5" t="s">
        <v>78</v>
      </c>
      <c r="C10" s="4" t="s">
        <v>102</v>
      </c>
      <c r="D10" s="4"/>
      <c r="E10" s="3">
        <v>2020</v>
      </c>
      <c r="F10" s="4" t="s">
        <v>62</v>
      </c>
      <c r="G10" s="4"/>
      <c r="H10" s="4" t="s">
        <v>114</v>
      </c>
    </row>
    <row r="11" spans="1:8" x14ac:dyDescent="0.25">
      <c r="A11" s="3">
        <v>7</v>
      </c>
      <c r="B11" s="5" t="s">
        <v>79</v>
      </c>
      <c r="C11" s="4" t="s">
        <v>103</v>
      </c>
      <c r="D11" s="4"/>
      <c r="E11" s="3">
        <v>2020</v>
      </c>
      <c r="F11" s="5" t="s">
        <v>62</v>
      </c>
      <c r="G11" s="4"/>
      <c r="H11" s="4" t="s">
        <v>114</v>
      </c>
    </row>
    <row r="12" spans="1:8" x14ac:dyDescent="0.25">
      <c r="A12" s="3">
        <v>8</v>
      </c>
      <c r="B12" s="5" t="s">
        <v>80</v>
      </c>
      <c r="C12" s="4" t="s">
        <v>104</v>
      </c>
      <c r="D12" s="4">
        <v>82146534869</v>
      </c>
      <c r="E12" s="3">
        <v>2020</v>
      </c>
      <c r="F12" s="4" t="s">
        <v>4</v>
      </c>
      <c r="G12" s="4"/>
      <c r="H12" s="4" t="s">
        <v>114</v>
      </c>
    </row>
    <row r="13" spans="1:8" x14ac:dyDescent="0.25">
      <c r="A13" s="3">
        <v>9</v>
      </c>
      <c r="B13" s="5" t="s">
        <v>81</v>
      </c>
      <c r="C13" s="5" t="s">
        <v>55</v>
      </c>
      <c r="D13" s="6">
        <v>82140225682</v>
      </c>
      <c r="E13" s="3">
        <v>2020</v>
      </c>
      <c r="F13" s="5" t="s">
        <v>4</v>
      </c>
      <c r="G13" s="5" t="s">
        <v>56</v>
      </c>
      <c r="H13" s="5" t="s">
        <v>33</v>
      </c>
    </row>
    <row r="14" spans="1:8" x14ac:dyDescent="0.25">
      <c r="A14" s="3">
        <v>10</v>
      </c>
      <c r="B14" s="5" t="s">
        <v>82</v>
      </c>
      <c r="C14" s="4" t="s">
        <v>105</v>
      </c>
      <c r="D14" s="4"/>
      <c r="E14" s="3">
        <v>2020</v>
      </c>
      <c r="F14" s="5" t="s">
        <v>62</v>
      </c>
      <c r="G14" s="4"/>
      <c r="H14" s="5" t="s">
        <v>117</v>
      </c>
    </row>
    <row r="15" spans="1:8" x14ac:dyDescent="0.25">
      <c r="A15" s="3">
        <v>11</v>
      </c>
      <c r="B15" s="5" t="s">
        <v>83</v>
      </c>
      <c r="C15" s="4" t="s">
        <v>101</v>
      </c>
      <c r="D15" s="4"/>
      <c r="E15" s="3">
        <v>2020</v>
      </c>
      <c r="F15" s="5" t="s">
        <v>4</v>
      </c>
      <c r="G15" s="5" t="s">
        <v>64</v>
      </c>
      <c r="H15" s="5" t="s">
        <v>33</v>
      </c>
    </row>
    <row r="16" spans="1:8" x14ac:dyDescent="0.25">
      <c r="A16" s="3">
        <v>12</v>
      </c>
      <c r="B16" s="5" t="s">
        <v>84</v>
      </c>
      <c r="C16" s="4" t="s">
        <v>43</v>
      </c>
      <c r="D16" s="4"/>
      <c r="E16" s="3">
        <v>2020</v>
      </c>
      <c r="F16" s="5" t="s">
        <v>62</v>
      </c>
      <c r="G16" s="4"/>
      <c r="H16" s="5" t="s">
        <v>118</v>
      </c>
    </row>
    <row r="17" spans="1:8" x14ac:dyDescent="0.25">
      <c r="A17" s="3">
        <v>13</v>
      </c>
      <c r="B17" s="5" t="s">
        <v>85</v>
      </c>
      <c r="C17" s="4" t="s">
        <v>106</v>
      </c>
      <c r="D17" s="4"/>
      <c r="E17" s="3">
        <v>2020</v>
      </c>
      <c r="F17" s="4" t="s">
        <v>59</v>
      </c>
      <c r="G17" s="4"/>
      <c r="H17" s="4" t="s">
        <v>114</v>
      </c>
    </row>
    <row r="18" spans="1:8" x14ac:dyDescent="0.25">
      <c r="A18" s="3">
        <v>14</v>
      </c>
      <c r="B18" s="5" t="s">
        <v>86</v>
      </c>
      <c r="C18" s="4" t="s">
        <v>107</v>
      </c>
      <c r="D18" s="4"/>
      <c r="E18" s="3">
        <v>2020</v>
      </c>
      <c r="F18" s="4" t="s">
        <v>15</v>
      </c>
      <c r="G18" s="4"/>
      <c r="H18" s="4" t="s">
        <v>114</v>
      </c>
    </row>
    <row r="19" spans="1:8" x14ac:dyDescent="0.25">
      <c r="A19" s="3">
        <v>15</v>
      </c>
      <c r="B19" s="5" t="s">
        <v>87</v>
      </c>
      <c r="C19" s="5" t="s">
        <v>108</v>
      </c>
      <c r="D19" s="6">
        <v>82332022110</v>
      </c>
      <c r="E19" s="3">
        <v>2020</v>
      </c>
      <c r="F19" s="5" t="s">
        <v>4</v>
      </c>
      <c r="G19" s="5" t="s">
        <v>58</v>
      </c>
      <c r="H19" s="5" t="s">
        <v>119</v>
      </c>
    </row>
    <row r="20" spans="1:8" x14ac:dyDescent="0.25">
      <c r="A20" s="3">
        <v>16</v>
      </c>
      <c r="B20" s="5" t="s">
        <v>88</v>
      </c>
      <c r="C20" s="4" t="s">
        <v>102</v>
      </c>
      <c r="D20" s="4"/>
      <c r="E20" s="3">
        <v>2020</v>
      </c>
      <c r="F20" s="5" t="s">
        <v>62</v>
      </c>
      <c r="G20" s="4"/>
      <c r="H20" s="4" t="s">
        <v>114</v>
      </c>
    </row>
    <row r="21" spans="1:8" x14ac:dyDescent="0.25">
      <c r="A21" s="3">
        <v>17</v>
      </c>
      <c r="B21" s="5" t="s">
        <v>89</v>
      </c>
      <c r="C21" s="4" t="s">
        <v>109</v>
      </c>
      <c r="D21" s="4">
        <v>81311111481</v>
      </c>
      <c r="E21" s="3">
        <v>2020</v>
      </c>
      <c r="F21" s="4" t="s">
        <v>4</v>
      </c>
      <c r="G21" s="4"/>
      <c r="H21" s="4" t="s">
        <v>120</v>
      </c>
    </row>
    <row r="22" spans="1:8" x14ac:dyDescent="0.25">
      <c r="A22" s="3">
        <v>18</v>
      </c>
      <c r="B22" s="5" t="s">
        <v>90</v>
      </c>
      <c r="C22" s="5" t="s">
        <v>110</v>
      </c>
      <c r="D22" s="4"/>
      <c r="E22" s="3">
        <v>2020</v>
      </c>
      <c r="F22" s="5" t="s">
        <v>62</v>
      </c>
      <c r="G22" s="4"/>
      <c r="H22" s="5" t="s">
        <v>121</v>
      </c>
    </row>
    <row r="23" spans="1:8" x14ac:dyDescent="0.25">
      <c r="A23" s="3">
        <v>19</v>
      </c>
      <c r="B23" s="5" t="s">
        <v>91</v>
      </c>
      <c r="C23" s="4" t="s">
        <v>103</v>
      </c>
      <c r="D23" s="4"/>
      <c r="E23" s="3">
        <v>2020</v>
      </c>
      <c r="F23" s="4" t="s">
        <v>4</v>
      </c>
      <c r="G23" s="4"/>
      <c r="H23" s="4" t="s">
        <v>65</v>
      </c>
    </row>
    <row r="24" spans="1:8" x14ac:dyDescent="0.25">
      <c r="A24" s="3">
        <v>20</v>
      </c>
      <c r="B24" s="5" t="s">
        <v>92</v>
      </c>
      <c r="C24" s="5" t="s">
        <v>53</v>
      </c>
      <c r="D24" s="6">
        <v>83136842978</v>
      </c>
      <c r="E24" s="3">
        <v>2020</v>
      </c>
      <c r="F24" s="5" t="s">
        <v>4</v>
      </c>
      <c r="G24" s="5" t="s">
        <v>54</v>
      </c>
      <c r="H24" s="5" t="s">
        <v>115</v>
      </c>
    </row>
    <row r="25" spans="1:8" x14ac:dyDescent="0.25">
      <c r="A25" s="3">
        <v>21</v>
      </c>
      <c r="B25" s="5" t="s">
        <v>93</v>
      </c>
      <c r="C25" s="4" t="s">
        <v>111</v>
      </c>
      <c r="D25" s="4">
        <v>85235543441</v>
      </c>
      <c r="E25" s="3">
        <v>2020</v>
      </c>
      <c r="F25" s="5" t="s">
        <v>4</v>
      </c>
      <c r="G25" s="4"/>
      <c r="H25" s="4" t="s">
        <v>120</v>
      </c>
    </row>
    <row r="26" spans="1:8" x14ac:dyDescent="0.25">
      <c r="A26" s="3">
        <v>22</v>
      </c>
      <c r="B26" s="5" t="s">
        <v>94</v>
      </c>
      <c r="C26" s="4" t="s">
        <v>102</v>
      </c>
      <c r="D26" s="4"/>
      <c r="E26" s="3">
        <v>2020</v>
      </c>
      <c r="F26" s="5" t="s">
        <v>62</v>
      </c>
      <c r="G26" s="4"/>
      <c r="H26" s="4" t="s">
        <v>114</v>
      </c>
    </row>
    <row r="27" spans="1:8" x14ac:dyDescent="0.25">
      <c r="A27" s="3">
        <v>23</v>
      </c>
      <c r="B27" s="5" t="s">
        <v>95</v>
      </c>
      <c r="C27" s="4" t="s">
        <v>112</v>
      </c>
      <c r="D27" s="4"/>
      <c r="E27" s="3">
        <v>2020</v>
      </c>
      <c r="F27" s="5" t="s">
        <v>62</v>
      </c>
      <c r="G27" s="4"/>
      <c r="H27" s="5" t="s">
        <v>122</v>
      </c>
    </row>
    <row r="28" spans="1:8" x14ac:dyDescent="0.25">
      <c r="A28" s="3">
        <v>24</v>
      </c>
      <c r="B28" s="5" t="s">
        <v>96</v>
      </c>
      <c r="C28" s="4" t="s">
        <v>113</v>
      </c>
      <c r="D28" s="4"/>
      <c r="E28" s="3">
        <v>2020</v>
      </c>
      <c r="F28" s="4" t="s">
        <v>62</v>
      </c>
      <c r="G28" s="4"/>
      <c r="H28" s="4" t="s">
        <v>33</v>
      </c>
    </row>
    <row r="29" spans="1:8" x14ac:dyDescent="0.25">
      <c r="A29" s="3">
        <v>25</v>
      </c>
      <c r="B29" s="5" t="s">
        <v>97</v>
      </c>
      <c r="C29" s="4" t="s">
        <v>114</v>
      </c>
      <c r="D29" s="4"/>
      <c r="E29" s="3">
        <v>2020</v>
      </c>
      <c r="F29" s="4" t="s">
        <v>4</v>
      </c>
      <c r="G29" s="4"/>
      <c r="H29" s="4" t="s">
        <v>33</v>
      </c>
    </row>
    <row r="30" spans="1:8" x14ac:dyDescent="0.25">
      <c r="A30" s="3">
        <v>26</v>
      </c>
      <c r="B30" s="5" t="s">
        <v>98</v>
      </c>
      <c r="C30" s="4" t="s">
        <v>67</v>
      </c>
      <c r="D30" s="4"/>
      <c r="E30" s="3">
        <v>2020</v>
      </c>
      <c r="F30" s="5" t="s">
        <v>4</v>
      </c>
      <c r="G30" s="4" t="s">
        <v>63</v>
      </c>
      <c r="H30" s="5" t="s">
        <v>123</v>
      </c>
    </row>
    <row r="32" spans="1:8" x14ac:dyDescent="0.25">
      <c r="B32" s="15" t="s">
        <v>50</v>
      </c>
      <c r="C32" s="16" t="s">
        <v>72</v>
      </c>
      <c r="D32" s="22" t="s">
        <v>68</v>
      </c>
      <c r="E32" s="2"/>
    </row>
    <row r="33" spans="2:5" x14ac:dyDescent="0.25">
      <c r="B33" s="4" t="s">
        <v>4</v>
      </c>
      <c r="C33" s="20">
        <f>COUNTIF(F5:F30,B33)</f>
        <v>13</v>
      </c>
      <c r="D33" s="21">
        <f>(C33/C37)*100</f>
        <v>50</v>
      </c>
      <c r="E33" s="24" t="s">
        <v>68</v>
      </c>
    </row>
    <row r="34" spans="2:5" x14ac:dyDescent="0.25">
      <c r="B34" s="7" t="s">
        <v>62</v>
      </c>
      <c r="C34" s="20">
        <f>COUNTIF(F5:F30,B34)</f>
        <v>10</v>
      </c>
      <c r="D34" s="21">
        <f>(C34/C37)*100</f>
        <v>38.461538461538467</v>
      </c>
      <c r="E34" s="24" t="s">
        <v>68</v>
      </c>
    </row>
    <row r="35" spans="2:5" x14ac:dyDescent="0.25">
      <c r="B35" s="4" t="s">
        <v>59</v>
      </c>
      <c r="C35" s="20">
        <f>COUNTIF(F5:F30,B35)</f>
        <v>2</v>
      </c>
      <c r="D35" s="21">
        <f>(C35/C37)*100</f>
        <v>7.6923076923076925</v>
      </c>
      <c r="E35" s="24" t="s">
        <v>68</v>
      </c>
    </row>
    <row r="36" spans="2:5" x14ac:dyDescent="0.25">
      <c r="B36" s="4" t="s">
        <v>15</v>
      </c>
      <c r="C36" s="20">
        <f>COUNTIF(F5:F30,B36)</f>
        <v>1</v>
      </c>
      <c r="D36" s="21">
        <f>(C36/C37)*100</f>
        <v>3.8461538461538463</v>
      </c>
      <c r="E36" s="24" t="s">
        <v>68</v>
      </c>
    </row>
    <row r="37" spans="2:5" x14ac:dyDescent="0.25">
      <c r="B37" s="15" t="s">
        <v>70</v>
      </c>
      <c r="C37" s="16">
        <f>SUM(C33:C36)</f>
        <v>26</v>
      </c>
      <c r="D37" s="23">
        <f>SUM(D33:D36)</f>
        <v>100</v>
      </c>
      <c r="E37" s="24" t="s">
        <v>68</v>
      </c>
    </row>
  </sheetData>
  <sortState xmlns:xlrd2="http://schemas.microsoft.com/office/spreadsheetml/2017/richdata2" ref="A5:H30">
    <sortCondition ref="B5:B30"/>
  </sortState>
  <mergeCells count="2">
    <mergeCell ref="A2:H2"/>
    <mergeCell ref="A1:H1"/>
  </mergeCells>
  <printOptions horizontalCentered="1"/>
  <pageMargins left="0.11811023622047245" right="0.11811023622047245" top="0.35433070866141736" bottom="0.35433070866141736" header="0.19685039370078741" footer="0.19685039370078741"/>
  <pageSetup paperSize="1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7254-AAF8-48EC-A996-940A2DF36FE2}">
  <dimension ref="A2:D8"/>
  <sheetViews>
    <sheetView workbookViewId="0">
      <selection activeCell="L18" sqref="L18"/>
    </sheetView>
  </sheetViews>
  <sheetFormatPr defaultRowHeight="15" x14ac:dyDescent="0.25"/>
  <cols>
    <col min="1" max="1" width="3.85546875" style="2" bestFit="1" customWidth="1"/>
    <col min="2" max="2" width="13.5703125" customWidth="1"/>
    <col min="3" max="3" width="17.28515625" bestFit="1" customWidth="1"/>
    <col min="4" max="4" width="5.28515625" customWidth="1"/>
  </cols>
  <sheetData>
    <row r="2" spans="1:4" ht="9.75" customHeight="1" x14ac:dyDescent="0.25"/>
    <row r="3" spans="1:4" ht="26.25" customHeight="1" x14ac:dyDescent="0.25">
      <c r="A3" s="9" t="s">
        <v>69</v>
      </c>
      <c r="B3" s="10" t="s">
        <v>50</v>
      </c>
      <c r="C3" s="7" t="s">
        <v>71</v>
      </c>
      <c r="D3" s="9" t="s">
        <v>68</v>
      </c>
    </row>
    <row r="4" spans="1:4" x14ac:dyDescent="0.25">
      <c r="A4" s="9">
        <v>1</v>
      </c>
      <c r="B4" s="7" t="s">
        <v>62</v>
      </c>
      <c r="C4" s="8">
        <v>13</v>
      </c>
      <c r="D4" s="4">
        <f>(GETPIVOTDATA("JENJANG",$B$3,"JENJANG","BEKERJA ")*100)/C8</f>
        <v>28.888888888888889</v>
      </c>
    </row>
    <row r="5" spans="1:4" x14ac:dyDescent="0.25">
      <c r="A5" s="9">
        <v>2</v>
      </c>
      <c r="B5" s="7" t="s">
        <v>15</v>
      </c>
      <c r="C5" s="8">
        <v>4</v>
      </c>
      <c r="D5" s="4">
        <f>(GETPIVOTDATA("JENJANG",$B$3,"JENJANG","DLL")*100)/C8</f>
        <v>8.8888888888888893</v>
      </c>
    </row>
    <row r="6" spans="1:4" x14ac:dyDescent="0.25">
      <c r="A6" s="9">
        <v>3</v>
      </c>
      <c r="B6" s="7" t="s">
        <v>4</v>
      </c>
      <c r="C6" s="8">
        <v>26</v>
      </c>
      <c r="D6" s="4">
        <f>(GETPIVOTDATA("JENJANG",$B$3,"JENJANG","KULIAH")*100)/C8</f>
        <v>57.777777777777779</v>
      </c>
    </row>
    <row r="7" spans="1:4" x14ac:dyDescent="0.25">
      <c r="A7" s="9">
        <v>4</v>
      </c>
      <c r="B7" s="7" t="s">
        <v>59</v>
      </c>
      <c r="C7" s="8">
        <v>2</v>
      </c>
      <c r="D7" s="4">
        <f>(GETPIVOTDATA("JENJANG",$B$3,"JENJANG","WIRAUSAHA")*100)/C8</f>
        <v>4.4444444444444446</v>
      </c>
    </row>
    <row r="8" spans="1:4" x14ac:dyDescent="0.25">
      <c r="A8" s="13" t="s">
        <v>70</v>
      </c>
      <c r="B8" s="14"/>
      <c r="C8" s="11">
        <f>SUM(C4:C7)</f>
        <v>45</v>
      </c>
      <c r="D8" s="12">
        <f>SUM(D4:D7)</f>
        <v>100</v>
      </c>
    </row>
  </sheetData>
  <mergeCells count="1">
    <mergeCell ref="A8:B8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cp:lastPrinted>2021-12-07T01:49:35Z</cp:lastPrinted>
  <dcterms:created xsi:type="dcterms:W3CDTF">2021-12-04T03:58:09Z</dcterms:created>
  <dcterms:modified xsi:type="dcterms:W3CDTF">2021-12-07T01:49:56Z</dcterms:modified>
</cp:coreProperties>
</file>