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.chevalier/Library/CloudStorage/GoogleDrive-morgan.chevalier@iob.ch/My Drive/"/>
    </mc:Choice>
  </mc:AlternateContent>
  <xr:revisionPtr revIDLastSave="0" documentId="13_ncr:1_{ABB9D70A-42C4-2042-9C15-1A1B3BF7DC69}" xr6:coauthVersionLast="47" xr6:coauthVersionMax="47" xr10:uidLastSave="{00000000-0000-0000-0000-000000000000}"/>
  <bookViews>
    <workbookView xWindow="11200" yWindow="500" windowWidth="28800" windowHeight="15960" activeTab="1" xr2:uid="{ED7C468B-2884-4FAB-B5FF-12A3EEACBB67}"/>
  </bookViews>
  <sheets>
    <sheet name="Light calibration" sheetId="1" r:id="rId1"/>
    <sheet name="Light calibration 18oct2023" sheetId="4" r:id="rId2"/>
    <sheet name="CherRiff-GFP transfection" sheetId="2" r:id="rId3"/>
    <sheet name="CheRiff_eGFP tet-on spiking HEK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4" l="1"/>
  <c r="D27" i="4"/>
  <c r="D20" i="4"/>
  <c r="D26" i="4"/>
  <c r="E26" i="4" s="1"/>
  <c r="D25" i="4"/>
  <c r="E25" i="4" s="1"/>
  <c r="D24" i="4"/>
  <c r="E24" i="4" s="1"/>
  <c r="D23" i="4"/>
  <c r="E23" i="4" s="1"/>
  <c r="D21" i="4"/>
  <c r="E21" i="4" s="1"/>
  <c r="D19" i="4"/>
  <c r="E19" i="4" s="1"/>
  <c r="D18" i="4"/>
  <c r="E18" i="4" s="1"/>
  <c r="D16" i="4"/>
  <c r="E16" i="4" s="1"/>
  <c r="D15" i="4"/>
  <c r="E15" i="4" s="1"/>
  <c r="D14" i="4"/>
  <c r="E14" i="4" s="1"/>
  <c r="D13" i="4"/>
  <c r="E13" i="4" s="1"/>
  <c r="D11" i="4"/>
  <c r="E11" i="4" s="1"/>
  <c r="D10" i="4"/>
  <c r="E10" i="4" s="1"/>
  <c r="B3" i="4"/>
  <c r="D37" i="4" s="1"/>
  <c r="E37" i="4" s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4" i="2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4" i="3"/>
  <c r="K4" i="3"/>
  <c r="L4" i="3" s="1"/>
  <c r="K53" i="3"/>
  <c r="L53" i="3" s="1"/>
  <c r="D53" i="3"/>
  <c r="K52" i="3"/>
  <c r="L52" i="3" s="1"/>
  <c r="K51" i="3"/>
  <c r="L51" i="3" s="1"/>
  <c r="K50" i="3"/>
  <c r="L50" i="3" s="1"/>
  <c r="D50" i="3"/>
  <c r="K49" i="3"/>
  <c r="L49" i="3" s="1"/>
  <c r="K48" i="3"/>
  <c r="L48" i="3" s="1"/>
  <c r="D48" i="3"/>
  <c r="K47" i="3"/>
  <c r="L47" i="3" s="1"/>
  <c r="K46" i="3"/>
  <c r="L46" i="3" s="1"/>
  <c r="K45" i="3"/>
  <c r="L45" i="3" s="1"/>
  <c r="D45" i="3"/>
  <c r="K44" i="3"/>
  <c r="L44" i="3" s="1"/>
  <c r="K43" i="3"/>
  <c r="L43" i="3" s="1"/>
  <c r="D43" i="3"/>
  <c r="K42" i="3"/>
  <c r="L42" i="3" s="1"/>
  <c r="K41" i="3"/>
  <c r="L41" i="3" s="1"/>
  <c r="K40" i="3"/>
  <c r="L40" i="3" s="1"/>
  <c r="K39" i="3"/>
  <c r="L39" i="3" s="1"/>
  <c r="K38" i="3"/>
  <c r="L38" i="3" s="1"/>
  <c r="D38" i="3"/>
  <c r="K37" i="3"/>
  <c r="L37" i="3" s="1"/>
  <c r="K36" i="3"/>
  <c r="L36" i="3" s="1"/>
  <c r="K35" i="3"/>
  <c r="L35" i="3" s="1"/>
  <c r="D35" i="3"/>
  <c r="K34" i="3"/>
  <c r="L34" i="3" s="1"/>
  <c r="K33" i="3"/>
  <c r="L33" i="3" s="1"/>
  <c r="D33" i="3"/>
  <c r="K32" i="3"/>
  <c r="L32" i="3" s="1"/>
  <c r="K31" i="3"/>
  <c r="L31" i="3" s="1"/>
  <c r="K30" i="3"/>
  <c r="L30" i="3" s="1"/>
  <c r="D30" i="3"/>
  <c r="K29" i="3"/>
  <c r="L29" i="3" s="1"/>
  <c r="K28" i="3"/>
  <c r="L28" i="3" s="1"/>
  <c r="D28" i="3"/>
  <c r="K27" i="3"/>
  <c r="L27" i="3" s="1"/>
  <c r="K26" i="3"/>
  <c r="L26" i="3" s="1"/>
  <c r="K25" i="3"/>
  <c r="L25" i="3" s="1"/>
  <c r="D25" i="3"/>
  <c r="K24" i="3"/>
  <c r="L24" i="3" s="1"/>
  <c r="K23" i="3"/>
  <c r="L23" i="3" s="1"/>
  <c r="D23" i="3"/>
  <c r="K22" i="3"/>
  <c r="L22" i="3" s="1"/>
  <c r="K21" i="3"/>
  <c r="L21" i="3" s="1"/>
  <c r="K20" i="3"/>
  <c r="L20" i="3" s="1"/>
  <c r="D20" i="3"/>
  <c r="K19" i="3"/>
  <c r="L19" i="3" s="1"/>
  <c r="K18" i="3"/>
  <c r="L18" i="3" s="1"/>
  <c r="D18" i="3"/>
  <c r="K17" i="3"/>
  <c r="L17" i="3" s="1"/>
  <c r="K16" i="3"/>
  <c r="L16" i="3" s="1"/>
  <c r="K15" i="3"/>
  <c r="L15" i="3" s="1"/>
  <c r="D15" i="3"/>
  <c r="K14" i="3"/>
  <c r="L14" i="3" s="1"/>
  <c r="D14" i="3"/>
  <c r="K13" i="3"/>
  <c r="L13" i="3" s="1"/>
  <c r="D13" i="3"/>
  <c r="K12" i="3"/>
  <c r="L12" i="3" s="1"/>
  <c r="D12" i="3"/>
  <c r="K11" i="3"/>
  <c r="L11" i="3" s="1"/>
  <c r="D11" i="3"/>
  <c r="K10" i="3"/>
  <c r="L10" i="3" s="1"/>
  <c r="D10" i="3"/>
  <c r="K9" i="3"/>
  <c r="L9" i="3" s="1"/>
  <c r="D9" i="3"/>
  <c r="K8" i="3"/>
  <c r="L8" i="3" s="1"/>
  <c r="D8" i="3"/>
  <c r="K7" i="3"/>
  <c r="L7" i="3" s="1"/>
  <c r="D7" i="3"/>
  <c r="K6" i="3"/>
  <c r="L6" i="3" s="1"/>
  <c r="D6" i="3"/>
  <c r="K5" i="3"/>
  <c r="L5" i="3" s="1"/>
  <c r="D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D4" i="3"/>
  <c r="D50" i="2"/>
  <c r="D53" i="2"/>
  <c r="D5" i="2"/>
  <c r="D6" i="2"/>
  <c r="D7" i="2"/>
  <c r="D8" i="2"/>
  <c r="D9" i="2"/>
  <c r="D10" i="2"/>
  <c r="D11" i="2"/>
  <c r="D12" i="2"/>
  <c r="D13" i="2"/>
  <c r="D14" i="2"/>
  <c r="D15" i="2"/>
  <c r="D18" i="2"/>
  <c r="D20" i="2"/>
  <c r="D23" i="2"/>
  <c r="D25" i="2"/>
  <c r="D28" i="2"/>
  <c r="D30" i="2"/>
  <c r="D33" i="2"/>
  <c r="D35" i="2"/>
  <c r="D38" i="2"/>
  <c r="D43" i="2"/>
  <c r="D45" i="2"/>
  <c r="D48" i="2"/>
  <c r="D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L5" i="2"/>
  <c r="L6" i="2"/>
  <c r="L7" i="2"/>
  <c r="L8" i="2"/>
  <c r="L9" i="2"/>
  <c r="L10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4" i="2"/>
  <c r="K5" i="2"/>
  <c r="K6" i="2"/>
  <c r="K7" i="2"/>
  <c r="K8" i="2"/>
  <c r="K9" i="2"/>
  <c r="K10" i="2"/>
  <c r="K11" i="2"/>
  <c r="L11" i="2" s="1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E8" i="1"/>
  <c r="E9" i="1"/>
  <c r="E10" i="1"/>
  <c r="D8" i="1"/>
  <c r="D9" i="1"/>
  <c r="D10" i="1"/>
  <c r="B3" i="1"/>
  <c r="D15" i="1" s="1"/>
  <c r="E15" i="1" s="1"/>
  <c r="D28" i="4" l="1"/>
  <c r="E28" i="4" s="1"/>
  <c r="D29" i="4"/>
  <c r="E29" i="4" s="1"/>
  <c r="E20" i="4"/>
  <c r="D30" i="4"/>
  <c r="E30" i="4" s="1"/>
  <c r="D31" i="4"/>
  <c r="E31" i="4" s="1"/>
  <c r="D12" i="4"/>
  <c r="E12" i="4" s="1"/>
  <c r="D22" i="4"/>
  <c r="E22" i="4" s="1"/>
  <c r="D32" i="4"/>
  <c r="E32" i="4" s="1"/>
  <c r="D33" i="4"/>
  <c r="E33" i="4" s="1"/>
  <c r="D34" i="4"/>
  <c r="E34" i="4" s="1"/>
  <c r="D35" i="4"/>
  <c r="E35" i="4" s="1"/>
  <c r="D36" i="4"/>
  <c r="E36" i="4" s="1"/>
  <c r="D17" i="4"/>
  <c r="E17" i="4" s="1"/>
  <c r="D36" i="1"/>
  <c r="E36" i="1" s="1"/>
  <c r="D34" i="1"/>
  <c r="E34" i="1" s="1"/>
  <c r="D32" i="1"/>
  <c r="E32" i="1" s="1"/>
  <c r="D31" i="1"/>
  <c r="E31" i="1" s="1"/>
  <c r="D30" i="1"/>
  <c r="E30" i="1" s="1"/>
  <c r="D28" i="1"/>
  <c r="E28" i="1" s="1"/>
  <c r="D26" i="1"/>
  <c r="E26" i="1" s="1"/>
  <c r="D24" i="1"/>
  <c r="E24" i="1" s="1"/>
  <c r="D21" i="1"/>
  <c r="E21" i="1" s="1"/>
  <c r="D13" i="1"/>
  <c r="E13" i="1" s="1"/>
  <c r="D14" i="1"/>
  <c r="E14" i="1" s="1"/>
  <c r="D12" i="1"/>
  <c r="E12" i="1" s="1"/>
  <c r="D11" i="1"/>
  <c r="E11" i="1" s="1"/>
  <c r="D16" i="1"/>
  <c r="E16" i="1" s="1"/>
  <c r="D19" i="1"/>
  <c r="E19" i="1" s="1"/>
  <c r="D18" i="1"/>
  <c r="E18" i="1" s="1"/>
  <c r="D22" i="1"/>
  <c r="E22" i="1" s="1"/>
  <c r="D20" i="1"/>
  <c r="E20" i="1" s="1"/>
  <c r="D17" i="1"/>
  <c r="E17" i="1" s="1"/>
  <c r="D29" i="1"/>
  <c r="E29" i="1" s="1"/>
  <c r="D7" i="1"/>
  <c r="E7" i="1" s="1"/>
  <c r="D37" i="1"/>
  <c r="E37" i="1" s="1"/>
  <c r="D35" i="1"/>
  <c r="E35" i="1" s="1"/>
  <c r="D33" i="1"/>
  <c r="E33" i="1" s="1"/>
  <c r="D27" i="1"/>
  <c r="E27" i="1" s="1"/>
  <c r="D25" i="1"/>
  <c r="E25" i="1" s="1"/>
  <c r="D23" i="1"/>
  <c r="E23" i="1" s="1"/>
</calcChain>
</file>

<file path=xl/sharedStrings.xml><?xml version="1.0" encoding="utf-8"?>
<sst xmlns="http://schemas.openxmlformats.org/spreadsheetml/2006/main" count="52" uniqueCount="26">
  <si>
    <t>λ=</t>
  </si>
  <si>
    <t>nm</t>
  </si>
  <si>
    <t>pinhole diameter</t>
  </si>
  <si>
    <t>mm</t>
  </si>
  <si>
    <t xml:space="preserve">voltage range </t>
  </si>
  <si>
    <t>0-5</t>
  </si>
  <si>
    <t>surface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</si>
  <si>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</si>
  <si>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Intensity (mW)</t>
  </si>
  <si>
    <r>
      <t>Irradiance (mW/mm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</si>
  <si>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Irradiance (mW/cm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</si>
  <si>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..</t>
  </si>
  <si>
    <t>Voltage (V)</t>
  </si>
  <si>
    <t>Cell</t>
  </si>
  <si>
    <t>2023_07_12_0003</t>
  </si>
  <si>
    <t>Cm</t>
  </si>
  <si>
    <t>pF</t>
  </si>
  <si>
    <t>I(-60mV)</t>
  </si>
  <si>
    <t>Ipeak</t>
  </si>
  <si>
    <t>Iss</t>
  </si>
  <si>
    <t>Ipeak corr</t>
  </si>
  <si>
    <t>Iss corr</t>
  </si>
  <si>
    <t>Abs Ipeak corr</t>
  </si>
  <si>
    <t>Abs Iss corr</t>
  </si>
  <si>
    <t>2023_08_29_0000</t>
  </si>
  <si>
    <t>I/Imax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</si>
</sst>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'Light calibration'!$B$7:$B$37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1.5</c:v>
                </c:pt>
                <c:pt idx="17">
                  <c:v>1.7</c:v>
                </c:pt>
                <c:pt idx="18">
                  <c:v>2</c:v>
                </c:pt>
                <c:pt idx="19">
                  <c:v>2.2000000000000002</c:v>
                </c:pt>
                <c:pt idx="20">
                  <c:v>2.5</c:v>
                </c:pt>
                <c:pt idx="21">
                  <c:v>2.7</c:v>
                </c:pt>
                <c:pt idx="22">
                  <c:v>3</c:v>
                </c:pt>
                <c:pt idx="23">
                  <c:v>3.2</c:v>
                </c:pt>
                <c:pt idx="24">
                  <c:v>3.5</c:v>
                </c:pt>
                <c:pt idx="25">
                  <c:v>3.7</c:v>
                </c:pt>
                <c:pt idx="26">
                  <c:v>4</c:v>
                </c:pt>
                <c:pt idx="27">
                  <c:v>4.2</c:v>
                </c:pt>
                <c:pt idx="28">
                  <c:v>4.5</c:v>
                </c:pt>
                <c:pt idx="29">
                  <c:v>4.7</c:v>
                </c:pt>
                <c:pt idx="30">
                  <c:v>5</c:v>
                </c:pt>
              </c:numCache>
            </c:numRef>
          </c:xVal>
          <c:yVal>
            <c:numRef>
              <c:f>'Light calibration'!$D$7:$D$37</c:f>
              <c:numCache>
                <c:formatCode>0.000</c:formatCode>
                <c:ptCount val="31"/>
                <c:pt idx="0">
                  <c:v>2.8662420382165603E-4</c:v>
                </c:pt>
                <c:pt idx="1">
                  <c:v>5.7324840764331206E-4</c:v>
                </c:pt>
                <c:pt idx="2">
                  <c:v>5.7324840764331206E-4</c:v>
                </c:pt>
                <c:pt idx="3">
                  <c:v>6.3694267515923561E-3</c:v>
                </c:pt>
                <c:pt idx="4">
                  <c:v>0.10286624203821657</c:v>
                </c:pt>
                <c:pt idx="5">
                  <c:v>0.27388535031847133</c:v>
                </c:pt>
                <c:pt idx="6">
                  <c:v>0.44171974522292995</c:v>
                </c:pt>
                <c:pt idx="7">
                  <c:v>0.59872611464968151</c:v>
                </c:pt>
                <c:pt idx="8">
                  <c:v>0.74585987261146491</c:v>
                </c:pt>
                <c:pt idx="9">
                  <c:v>0.89171974522292985</c:v>
                </c:pt>
                <c:pt idx="10">
                  <c:v>1.0286624203821655</c:v>
                </c:pt>
                <c:pt idx="11">
                  <c:v>1.1592356687898089</c:v>
                </c:pt>
                <c:pt idx="12">
                  <c:v>1.286624203821656</c:v>
                </c:pt>
                <c:pt idx="13">
                  <c:v>1.4092356687898089</c:v>
                </c:pt>
                <c:pt idx="14">
                  <c:v>1.5286624203821655</c:v>
                </c:pt>
                <c:pt idx="15">
                  <c:v>1.6433121019108281</c:v>
                </c:pt>
                <c:pt idx="16">
                  <c:v>1.9719745222929936</c:v>
                </c:pt>
                <c:pt idx="17">
                  <c:v>2.1815286624203818</c:v>
                </c:pt>
                <c:pt idx="18">
                  <c:v>2.4745222929936301</c:v>
                </c:pt>
                <c:pt idx="19">
                  <c:v>2.6624203821656049</c:v>
                </c:pt>
                <c:pt idx="20">
                  <c:v>2.9267515923566876</c:v>
                </c:pt>
                <c:pt idx="21">
                  <c:v>3.105095541401274</c:v>
                </c:pt>
                <c:pt idx="22">
                  <c:v>3.347133757961783</c:v>
                </c:pt>
                <c:pt idx="23">
                  <c:v>3.5127388535031843</c:v>
                </c:pt>
                <c:pt idx="24">
                  <c:v>3.7388535031847132</c:v>
                </c:pt>
                <c:pt idx="25">
                  <c:v>3.8917197452229302</c:v>
                </c:pt>
                <c:pt idx="26">
                  <c:v>4.1019108280254777</c:v>
                </c:pt>
                <c:pt idx="27">
                  <c:v>4.2484076433121016</c:v>
                </c:pt>
                <c:pt idx="28">
                  <c:v>4.4490445859872612</c:v>
                </c:pt>
                <c:pt idx="29">
                  <c:v>4.5891719745222925</c:v>
                </c:pt>
                <c:pt idx="30">
                  <c:v>4.7802547770700636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3-4D3B-9226-7B77131E8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17872"/>
        <c:axId val="383285184"/>
      </c:scatterChart>
      <c:valAx>
        <c:axId val="38161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  <a:endParaRPr lang="en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83285184"/>
        <c:crosses val="autoZero"/>
        <c:crossBetween val="midCat"/>
      </c:valAx>
      <c:valAx>
        <c:axId val="3832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Irradiance</a:t>
                </a:r>
                <a:r>
                  <a:rPr lang="en-US" baseline="0"/>
                  <a:t> (mW/mm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816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'Light calibration'!$B$7:$B$37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1.5</c:v>
                </c:pt>
                <c:pt idx="17">
                  <c:v>1.7</c:v>
                </c:pt>
                <c:pt idx="18">
                  <c:v>2</c:v>
                </c:pt>
                <c:pt idx="19">
                  <c:v>2.2000000000000002</c:v>
                </c:pt>
                <c:pt idx="20">
                  <c:v>2.5</c:v>
                </c:pt>
                <c:pt idx="21">
                  <c:v>2.7</c:v>
                </c:pt>
                <c:pt idx="22">
                  <c:v>3</c:v>
                </c:pt>
                <c:pt idx="23">
                  <c:v>3.2</c:v>
                </c:pt>
                <c:pt idx="24">
                  <c:v>3.5</c:v>
                </c:pt>
                <c:pt idx="25">
                  <c:v>3.7</c:v>
                </c:pt>
                <c:pt idx="26">
                  <c:v>4</c:v>
                </c:pt>
                <c:pt idx="27">
                  <c:v>4.2</c:v>
                </c:pt>
                <c:pt idx="28">
                  <c:v>4.5</c:v>
                </c:pt>
                <c:pt idx="29">
                  <c:v>4.7</c:v>
                </c:pt>
                <c:pt idx="30">
                  <c:v>5</c:v>
                </c:pt>
              </c:numCache>
            </c:numRef>
          </c:xVal>
          <c:yVal>
            <c:numRef>
              <c:f>'Light calibration'!$D$7:$D$37</c:f>
              <c:numCache>
                <c:formatCode>0.000</c:formatCode>
                <c:ptCount val="31"/>
                <c:pt idx="0">
                  <c:v>2.8662420382165603E-4</c:v>
                </c:pt>
                <c:pt idx="1">
                  <c:v>5.7324840764331206E-4</c:v>
                </c:pt>
                <c:pt idx="2">
                  <c:v>5.7324840764331206E-4</c:v>
                </c:pt>
                <c:pt idx="3">
                  <c:v>6.3694267515923561E-3</c:v>
                </c:pt>
                <c:pt idx="4">
                  <c:v>0.10286624203821657</c:v>
                </c:pt>
                <c:pt idx="5">
                  <c:v>0.27388535031847133</c:v>
                </c:pt>
                <c:pt idx="6">
                  <c:v>0.44171974522292995</c:v>
                </c:pt>
                <c:pt idx="7">
                  <c:v>0.59872611464968151</c:v>
                </c:pt>
                <c:pt idx="8">
                  <c:v>0.74585987261146491</c:v>
                </c:pt>
                <c:pt idx="9">
                  <c:v>0.89171974522292985</c:v>
                </c:pt>
                <c:pt idx="10">
                  <c:v>1.0286624203821655</c:v>
                </c:pt>
                <c:pt idx="11">
                  <c:v>1.1592356687898089</c:v>
                </c:pt>
                <c:pt idx="12">
                  <c:v>1.286624203821656</c:v>
                </c:pt>
                <c:pt idx="13">
                  <c:v>1.4092356687898089</c:v>
                </c:pt>
                <c:pt idx="14">
                  <c:v>1.5286624203821655</c:v>
                </c:pt>
                <c:pt idx="15">
                  <c:v>1.6433121019108281</c:v>
                </c:pt>
                <c:pt idx="16">
                  <c:v>1.9719745222929936</c:v>
                </c:pt>
                <c:pt idx="17">
                  <c:v>2.1815286624203818</c:v>
                </c:pt>
                <c:pt idx="18">
                  <c:v>2.4745222929936301</c:v>
                </c:pt>
                <c:pt idx="19">
                  <c:v>2.6624203821656049</c:v>
                </c:pt>
                <c:pt idx="20">
                  <c:v>2.9267515923566876</c:v>
                </c:pt>
                <c:pt idx="21">
                  <c:v>3.105095541401274</c:v>
                </c:pt>
                <c:pt idx="22">
                  <c:v>3.347133757961783</c:v>
                </c:pt>
                <c:pt idx="23">
                  <c:v>3.5127388535031843</c:v>
                </c:pt>
                <c:pt idx="24">
                  <c:v>3.7388535031847132</c:v>
                </c:pt>
                <c:pt idx="25">
                  <c:v>3.8917197452229302</c:v>
                </c:pt>
                <c:pt idx="26">
                  <c:v>4.1019108280254777</c:v>
                </c:pt>
                <c:pt idx="27">
                  <c:v>4.2484076433121016</c:v>
                </c:pt>
                <c:pt idx="28">
                  <c:v>4.4490445859872612</c:v>
                </c:pt>
                <c:pt idx="29">
                  <c:v>4.5891719745222925</c:v>
                </c:pt>
                <c:pt idx="30">
                  <c:v>4.7802547770700636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6-4D67-AAFC-D3B8007AB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17872"/>
        <c:axId val="383285184"/>
      </c:scatterChart>
      <c:valAx>
        <c:axId val="381617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  <a:endParaRPr lang="en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83285184"/>
        <c:crosses val="autoZero"/>
        <c:crossBetween val="midCat"/>
      </c:valAx>
      <c:valAx>
        <c:axId val="3832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Irradiance</a:t>
                </a:r>
                <a:r>
                  <a:rPr lang="en-US" baseline="0"/>
                  <a:t> (mW/mm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816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'Light calibration 18oct2023'!$B$7:$B$37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1.5</c:v>
                </c:pt>
                <c:pt idx="17">
                  <c:v>1.7</c:v>
                </c:pt>
                <c:pt idx="18">
                  <c:v>2</c:v>
                </c:pt>
                <c:pt idx="19">
                  <c:v>2.2000000000000002</c:v>
                </c:pt>
                <c:pt idx="20">
                  <c:v>2.5</c:v>
                </c:pt>
                <c:pt idx="21">
                  <c:v>2.7</c:v>
                </c:pt>
                <c:pt idx="22">
                  <c:v>3</c:v>
                </c:pt>
                <c:pt idx="23">
                  <c:v>3.2</c:v>
                </c:pt>
                <c:pt idx="24">
                  <c:v>3.5</c:v>
                </c:pt>
                <c:pt idx="25">
                  <c:v>3.7</c:v>
                </c:pt>
                <c:pt idx="26">
                  <c:v>4</c:v>
                </c:pt>
                <c:pt idx="27">
                  <c:v>4.2</c:v>
                </c:pt>
                <c:pt idx="28">
                  <c:v>4.5</c:v>
                </c:pt>
                <c:pt idx="29">
                  <c:v>4.7</c:v>
                </c:pt>
                <c:pt idx="30">
                  <c:v>5</c:v>
                </c:pt>
              </c:numCache>
            </c:numRef>
          </c:xVal>
          <c:yVal>
            <c:numRef>
              <c:f>'Light calibration 18oct2023'!$D$7:$D$37</c:f>
              <c:numCache>
                <c:formatCode>0.00</c:formatCode>
                <c:ptCount val="31"/>
                <c:pt idx="3">
                  <c:v>1.4331210191082802E-3</c:v>
                </c:pt>
                <c:pt idx="4">
                  <c:v>1.4968152866242038E-2</c:v>
                </c:pt>
                <c:pt idx="5">
                  <c:v>3.8535031847133756E-2</c:v>
                </c:pt>
                <c:pt idx="6">
                  <c:v>6.178343949044586E-2</c:v>
                </c:pt>
                <c:pt idx="7">
                  <c:v>8.3439490445859868E-2</c:v>
                </c:pt>
                <c:pt idx="8">
                  <c:v>0.10382165605095542</c:v>
                </c:pt>
                <c:pt idx="9">
                  <c:v>0.12388535031847134</c:v>
                </c:pt>
                <c:pt idx="10">
                  <c:v>0.14267515923566879</c:v>
                </c:pt>
                <c:pt idx="11">
                  <c:v>0.16114649681528662</c:v>
                </c:pt>
                <c:pt idx="12">
                  <c:v>0.178343949044586</c:v>
                </c:pt>
                <c:pt idx="13">
                  <c:v>0.19585987261146495</c:v>
                </c:pt>
                <c:pt idx="14">
                  <c:v>0.21305732484076434</c:v>
                </c:pt>
                <c:pt idx="15">
                  <c:v>0.2289808917197452</c:v>
                </c:pt>
                <c:pt idx="16">
                  <c:v>0.2751592356687898</c:v>
                </c:pt>
                <c:pt idx="17">
                  <c:v>0.30414012738853502</c:v>
                </c:pt>
                <c:pt idx="18">
                  <c:v>0.34522292993630577</c:v>
                </c:pt>
                <c:pt idx="19">
                  <c:v>0.37133757961783437</c:v>
                </c:pt>
                <c:pt idx="20">
                  <c:v>0.40891719745222932</c:v>
                </c:pt>
                <c:pt idx="21">
                  <c:v>0.43312101910828027</c:v>
                </c:pt>
                <c:pt idx="22">
                  <c:v>0.46815286624203817</c:v>
                </c:pt>
                <c:pt idx="23">
                  <c:v>0.49044585987261147</c:v>
                </c:pt>
                <c:pt idx="24">
                  <c:v>0.52324840764331204</c:v>
                </c:pt>
                <c:pt idx="25">
                  <c:v>0.54426751592356692</c:v>
                </c:pt>
                <c:pt idx="26">
                  <c:v>0.57484076433121012</c:v>
                </c:pt>
                <c:pt idx="27">
                  <c:v>0.59522292993630566</c:v>
                </c:pt>
                <c:pt idx="28">
                  <c:v>0.62420382165605093</c:v>
                </c:pt>
                <c:pt idx="29">
                  <c:v>0.64394904458598712</c:v>
                </c:pt>
                <c:pt idx="30">
                  <c:v>0.67133757961783436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E-4167-8310-5C7F34C41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17872"/>
        <c:axId val="383285184"/>
      </c:scatterChart>
      <c:valAx>
        <c:axId val="38161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  <a:endParaRPr lang="en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83285184"/>
        <c:crosses val="autoZero"/>
        <c:crossBetween val="midCat"/>
      </c:valAx>
      <c:valAx>
        <c:axId val="3832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Irradiance</a:t>
                </a:r>
                <a:r>
                  <a:rPr lang="en-US" baseline="0"/>
                  <a:t> (mW/mm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816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'Light calibration 18oct2023'!$B$7:$B$37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1.5</c:v>
                </c:pt>
                <c:pt idx="17">
                  <c:v>1.7</c:v>
                </c:pt>
                <c:pt idx="18">
                  <c:v>2</c:v>
                </c:pt>
                <c:pt idx="19">
                  <c:v>2.2000000000000002</c:v>
                </c:pt>
                <c:pt idx="20">
                  <c:v>2.5</c:v>
                </c:pt>
                <c:pt idx="21">
                  <c:v>2.7</c:v>
                </c:pt>
                <c:pt idx="22">
                  <c:v>3</c:v>
                </c:pt>
                <c:pt idx="23">
                  <c:v>3.2</c:v>
                </c:pt>
                <c:pt idx="24">
                  <c:v>3.5</c:v>
                </c:pt>
                <c:pt idx="25">
                  <c:v>3.7</c:v>
                </c:pt>
                <c:pt idx="26">
                  <c:v>4</c:v>
                </c:pt>
                <c:pt idx="27">
                  <c:v>4.2</c:v>
                </c:pt>
                <c:pt idx="28">
                  <c:v>4.5</c:v>
                </c:pt>
                <c:pt idx="29">
                  <c:v>4.7</c:v>
                </c:pt>
                <c:pt idx="30">
                  <c:v>5</c:v>
                </c:pt>
              </c:numCache>
            </c:numRef>
          </c:xVal>
          <c:yVal>
            <c:numRef>
              <c:f>'Light calibration 18oct2023'!$D$7:$D$37</c:f>
              <c:numCache>
                <c:formatCode>0.00</c:formatCode>
                <c:ptCount val="31"/>
                <c:pt idx="3">
                  <c:v>1.4331210191082802E-3</c:v>
                </c:pt>
                <c:pt idx="4">
                  <c:v>1.4968152866242038E-2</c:v>
                </c:pt>
                <c:pt idx="5">
                  <c:v>3.8535031847133756E-2</c:v>
                </c:pt>
                <c:pt idx="6">
                  <c:v>6.178343949044586E-2</c:v>
                </c:pt>
                <c:pt idx="7">
                  <c:v>8.3439490445859868E-2</c:v>
                </c:pt>
                <c:pt idx="8">
                  <c:v>0.10382165605095542</c:v>
                </c:pt>
                <c:pt idx="9">
                  <c:v>0.12388535031847134</c:v>
                </c:pt>
                <c:pt idx="10">
                  <c:v>0.14267515923566879</c:v>
                </c:pt>
                <c:pt idx="11">
                  <c:v>0.16114649681528662</c:v>
                </c:pt>
                <c:pt idx="12">
                  <c:v>0.178343949044586</c:v>
                </c:pt>
                <c:pt idx="13">
                  <c:v>0.19585987261146495</c:v>
                </c:pt>
                <c:pt idx="14">
                  <c:v>0.21305732484076434</c:v>
                </c:pt>
                <c:pt idx="15">
                  <c:v>0.2289808917197452</c:v>
                </c:pt>
                <c:pt idx="16">
                  <c:v>0.2751592356687898</c:v>
                </c:pt>
                <c:pt idx="17">
                  <c:v>0.30414012738853502</c:v>
                </c:pt>
                <c:pt idx="18">
                  <c:v>0.34522292993630577</c:v>
                </c:pt>
                <c:pt idx="19">
                  <c:v>0.37133757961783437</c:v>
                </c:pt>
                <c:pt idx="20">
                  <c:v>0.40891719745222932</c:v>
                </c:pt>
                <c:pt idx="21">
                  <c:v>0.43312101910828027</c:v>
                </c:pt>
                <c:pt idx="22">
                  <c:v>0.46815286624203817</c:v>
                </c:pt>
                <c:pt idx="23">
                  <c:v>0.49044585987261147</c:v>
                </c:pt>
                <c:pt idx="24">
                  <c:v>0.52324840764331204</c:v>
                </c:pt>
                <c:pt idx="25">
                  <c:v>0.54426751592356692</c:v>
                </c:pt>
                <c:pt idx="26">
                  <c:v>0.57484076433121012</c:v>
                </c:pt>
                <c:pt idx="27">
                  <c:v>0.59522292993630566</c:v>
                </c:pt>
                <c:pt idx="28">
                  <c:v>0.62420382165605093</c:v>
                </c:pt>
                <c:pt idx="29">
                  <c:v>0.64394904458598712</c:v>
                </c:pt>
                <c:pt idx="30">
                  <c:v>0.67133757961783436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8-47ED-8470-04C23701F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17872"/>
        <c:axId val="383285184"/>
      </c:scatterChart>
      <c:valAx>
        <c:axId val="381617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  <a:endParaRPr lang="en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83285184"/>
        <c:crosses val="autoZero"/>
        <c:crossBetween val="midCat"/>
      </c:valAx>
      <c:valAx>
        <c:axId val="3832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Irradiance</a:t>
                </a:r>
                <a:r>
                  <a:rPr lang="en-US" baseline="0"/>
                  <a:t> (mW/mm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816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'CherRiff-GFP transfection'!$L$3</c:f>
              <c:strCache>
                <c:ptCount val="1"/>
                <c:pt idx="0">
                  <c:v>Abs Ipeak corr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'CherRiff-GFP transfection'!$D$4:$D$53</c:f>
              <c:numCache>
                <c:formatCode>General</c:formatCode>
                <c:ptCount val="50"/>
                <c:pt idx="0">
                  <c:v>0.10286624203821657</c:v>
                </c:pt>
                <c:pt idx="1">
                  <c:v>0.27388535031847133</c:v>
                </c:pt>
                <c:pt idx="2">
                  <c:v>0.44171974522292989</c:v>
                </c:pt>
                <c:pt idx="3">
                  <c:v>0.59872611464968151</c:v>
                </c:pt>
                <c:pt idx="4">
                  <c:v>0.7458598726114648</c:v>
                </c:pt>
                <c:pt idx="5">
                  <c:v>0.89171974522292985</c:v>
                </c:pt>
                <c:pt idx="6">
                  <c:v>1.0286624203821655</c:v>
                </c:pt>
                <c:pt idx="7">
                  <c:v>1.1592356687898089</c:v>
                </c:pt>
                <c:pt idx="8">
                  <c:v>1.286624203821656</c:v>
                </c:pt>
                <c:pt idx="9">
                  <c:v>1.4092356687898089</c:v>
                </c:pt>
                <c:pt idx="10">
                  <c:v>1.5286624203821655</c:v>
                </c:pt>
                <c:pt idx="11">
                  <c:v>1.6433121019108281</c:v>
                </c:pt>
                <c:pt idx="14">
                  <c:v>1.9719745222929936</c:v>
                </c:pt>
                <c:pt idx="16">
                  <c:v>2.1815286624203818</c:v>
                </c:pt>
                <c:pt idx="19">
                  <c:v>2.4745222929936301</c:v>
                </c:pt>
                <c:pt idx="21">
                  <c:v>2.6624203821656049</c:v>
                </c:pt>
                <c:pt idx="24">
                  <c:v>2.9267515923566871</c:v>
                </c:pt>
                <c:pt idx="26">
                  <c:v>3.1050955414012744</c:v>
                </c:pt>
                <c:pt idx="29">
                  <c:v>3.347133757961783</c:v>
                </c:pt>
                <c:pt idx="31">
                  <c:v>3.5127388535031843</c:v>
                </c:pt>
                <c:pt idx="34">
                  <c:v>3.7388535031847128</c:v>
                </c:pt>
                <c:pt idx="39">
                  <c:v>4.1019108280254777</c:v>
                </c:pt>
                <c:pt idx="41">
                  <c:v>4.2484076433121016</c:v>
                </c:pt>
                <c:pt idx="44">
                  <c:v>4.4490445859872612</c:v>
                </c:pt>
                <c:pt idx="46">
                  <c:v>4.5891719745222925</c:v>
                </c:pt>
                <c:pt idx="49">
                  <c:v>4.7802547770700636</c:v>
                </c:pt>
              </c:numCache>
            </c:numRef>
          </c:xVal>
          <c:yVal>
            <c:numRef>
              <c:f>'CherRiff-GFP transfection'!$L$4:$L$53</c:f>
              <c:numCache>
                <c:formatCode>General</c:formatCode>
                <c:ptCount val="50"/>
                <c:pt idx="0">
                  <c:v>45.395698547363295</c:v>
                </c:pt>
                <c:pt idx="1">
                  <c:v>84.921833038330107</c:v>
                </c:pt>
                <c:pt idx="2">
                  <c:v>114.19186592102059</c:v>
                </c:pt>
                <c:pt idx="3">
                  <c:v>131.96709823608398</c:v>
                </c:pt>
                <c:pt idx="4">
                  <c:v>152.59063720703131</c:v>
                </c:pt>
                <c:pt idx="5">
                  <c:v>162.97271347045898</c:v>
                </c:pt>
                <c:pt idx="6">
                  <c:v>170.14868927001959</c:v>
                </c:pt>
                <c:pt idx="7">
                  <c:v>181.4232649688721</c:v>
                </c:pt>
                <c:pt idx="8">
                  <c:v>183.70178985595709</c:v>
                </c:pt>
                <c:pt idx="9">
                  <c:v>190.4662895202637</c:v>
                </c:pt>
                <c:pt idx="10">
                  <c:v>194.62467193603521</c:v>
                </c:pt>
                <c:pt idx="11">
                  <c:v>201.18999290466309</c:v>
                </c:pt>
                <c:pt idx="12">
                  <c:v>201.4538383483887</c:v>
                </c:pt>
                <c:pt idx="13">
                  <c:v>206.5940895080567</c:v>
                </c:pt>
                <c:pt idx="14">
                  <c:v>205.43286895751959</c:v>
                </c:pt>
                <c:pt idx="15">
                  <c:v>212.9513854980469</c:v>
                </c:pt>
                <c:pt idx="16">
                  <c:v>212.35018539428719</c:v>
                </c:pt>
                <c:pt idx="17">
                  <c:v>212.51001739501959</c:v>
                </c:pt>
                <c:pt idx="18">
                  <c:v>216.4911804199219</c:v>
                </c:pt>
                <c:pt idx="19">
                  <c:v>218.0946884155274</c:v>
                </c:pt>
                <c:pt idx="20">
                  <c:v>219.14457702636719</c:v>
                </c:pt>
                <c:pt idx="21">
                  <c:v>221.67139053344729</c:v>
                </c:pt>
                <c:pt idx="22">
                  <c:v>219.43191146850592</c:v>
                </c:pt>
                <c:pt idx="23">
                  <c:v>217.8640899658204</c:v>
                </c:pt>
                <c:pt idx="24">
                  <c:v>223.52135658264172</c:v>
                </c:pt>
                <c:pt idx="25">
                  <c:v>226.05579566955569</c:v>
                </c:pt>
                <c:pt idx="26">
                  <c:v>226.2336235046387</c:v>
                </c:pt>
                <c:pt idx="27">
                  <c:v>228.62653160095221</c:v>
                </c:pt>
                <c:pt idx="28">
                  <c:v>228.87512588500979</c:v>
                </c:pt>
                <c:pt idx="29">
                  <c:v>229.88139724731451</c:v>
                </c:pt>
                <c:pt idx="30">
                  <c:v>231.98575210571289</c:v>
                </c:pt>
                <c:pt idx="31">
                  <c:v>232.23831176757821</c:v>
                </c:pt>
                <c:pt idx="32">
                  <c:v>231.63162040710449</c:v>
                </c:pt>
                <c:pt idx="33">
                  <c:v>234.43935966491699</c:v>
                </c:pt>
                <c:pt idx="34">
                  <c:v>231.96684074401861</c:v>
                </c:pt>
                <c:pt idx="35">
                  <c:v>232.58329391479501</c:v>
                </c:pt>
                <c:pt idx="36">
                  <c:v>232.0980014801026</c:v>
                </c:pt>
                <c:pt idx="37">
                  <c:v>233.3635425567627</c:v>
                </c:pt>
                <c:pt idx="38">
                  <c:v>236.38967895507821</c:v>
                </c:pt>
                <c:pt idx="39">
                  <c:v>233.3431072235108</c:v>
                </c:pt>
                <c:pt idx="40">
                  <c:v>236.2335071563721</c:v>
                </c:pt>
                <c:pt idx="41">
                  <c:v>237.6241073608399</c:v>
                </c:pt>
                <c:pt idx="42">
                  <c:v>240.1378040313721</c:v>
                </c:pt>
                <c:pt idx="43">
                  <c:v>239.8852462768555</c:v>
                </c:pt>
                <c:pt idx="44">
                  <c:v>237.11776924133309</c:v>
                </c:pt>
                <c:pt idx="45">
                  <c:v>241.8081111907959</c:v>
                </c:pt>
                <c:pt idx="46">
                  <c:v>236.00748443603521</c:v>
                </c:pt>
                <c:pt idx="47">
                  <c:v>236.5263290405274</c:v>
                </c:pt>
                <c:pt idx="48">
                  <c:v>238.12953186035159</c:v>
                </c:pt>
                <c:pt idx="49">
                  <c:v>235.2217445373536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8-47A1-9F69-195E10AAD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332816"/>
        <c:axId val="1671316496"/>
      </c:scatterChart>
      <c:valAx>
        <c:axId val="16713328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Irradiance (mW/mm</a:t>
                </a:r>
                <a:r>
                  <a:rPr lang="en-US" sz="1200" baseline="30000"/>
                  <a:t>2</a:t>
                </a:r>
                <a:r>
                  <a:rPr lang="en-US" sz="12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71316496"/>
        <c:crosses val="autoZero"/>
        <c:crossBetween val="midCat"/>
      </c:valAx>
      <c:valAx>
        <c:axId val="1671316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</a:t>
                </a:r>
                <a:r>
                  <a:rPr lang="en-US" sz="1200" baseline="-25000"/>
                  <a:t>peak</a:t>
                </a:r>
                <a:r>
                  <a:rPr lang="en-US" sz="1200"/>
                  <a:t>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7133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'CherRiff-GFP transfection'!$O$3</c:f>
              <c:strCache>
                <c:ptCount val="1"/>
                <c:pt idx="0">
                  <c:v>Abs Iss corr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'CherRiff-GFP transfection'!$D$4:$D$53</c:f>
              <c:numCache>
                <c:formatCode>General</c:formatCode>
                <c:ptCount val="50"/>
                <c:pt idx="0">
                  <c:v>0.10286624203821657</c:v>
                </c:pt>
                <c:pt idx="1">
                  <c:v>0.27388535031847133</c:v>
                </c:pt>
                <c:pt idx="2">
                  <c:v>0.44171974522292989</c:v>
                </c:pt>
                <c:pt idx="3">
                  <c:v>0.59872611464968151</c:v>
                </c:pt>
                <c:pt idx="4">
                  <c:v>0.7458598726114648</c:v>
                </c:pt>
                <c:pt idx="5">
                  <c:v>0.89171974522292985</c:v>
                </c:pt>
                <c:pt idx="6">
                  <c:v>1.0286624203821655</c:v>
                </c:pt>
                <c:pt idx="7">
                  <c:v>1.1592356687898089</c:v>
                </c:pt>
                <c:pt idx="8">
                  <c:v>1.286624203821656</c:v>
                </c:pt>
                <c:pt idx="9">
                  <c:v>1.4092356687898089</c:v>
                </c:pt>
                <c:pt idx="10">
                  <c:v>1.5286624203821655</c:v>
                </c:pt>
                <c:pt idx="11">
                  <c:v>1.6433121019108281</c:v>
                </c:pt>
                <c:pt idx="14">
                  <c:v>1.9719745222929936</c:v>
                </c:pt>
                <c:pt idx="16">
                  <c:v>2.1815286624203818</c:v>
                </c:pt>
                <c:pt idx="19">
                  <c:v>2.4745222929936301</c:v>
                </c:pt>
                <c:pt idx="21">
                  <c:v>2.6624203821656049</c:v>
                </c:pt>
                <c:pt idx="24">
                  <c:v>2.9267515923566871</c:v>
                </c:pt>
                <c:pt idx="26">
                  <c:v>3.1050955414012744</c:v>
                </c:pt>
                <c:pt idx="29">
                  <c:v>3.347133757961783</c:v>
                </c:pt>
                <c:pt idx="31">
                  <c:v>3.5127388535031843</c:v>
                </c:pt>
                <c:pt idx="34">
                  <c:v>3.7388535031847128</c:v>
                </c:pt>
                <c:pt idx="39">
                  <c:v>4.1019108280254777</c:v>
                </c:pt>
                <c:pt idx="41">
                  <c:v>4.2484076433121016</c:v>
                </c:pt>
                <c:pt idx="44">
                  <c:v>4.4490445859872612</c:v>
                </c:pt>
                <c:pt idx="46">
                  <c:v>4.5891719745222925</c:v>
                </c:pt>
                <c:pt idx="49">
                  <c:v>4.7802547770700636</c:v>
                </c:pt>
              </c:numCache>
            </c:numRef>
          </c:xVal>
          <c:yVal>
            <c:numRef>
              <c:f>'CherRiff-GFP transfection'!$O$4:$O$53</c:f>
              <c:numCache>
                <c:formatCode>General</c:formatCode>
                <c:ptCount val="50"/>
                <c:pt idx="0">
                  <c:v>32.472034454345703</c:v>
                </c:pt>
                <c:pt idx="1">
                  <c:v>72.174289703369112</c:v>
                </c:pt>
                <c:pt idx="2">
                  <c:v>101.27427864074659</c:v>
                </c:pt>
                <c:pt idx="3">
                  <c:v>120.437221527099</c:v>
                </c:pt>
                <c:pt idx="4">
                  <c:v>136.4542846679683</c:v>
                </c:pt>
                <c:pt idx="5">
                  <c:v>146.91530990600501</c:v>
                </c:pt>
                <c:pt idx="6">
                  <c:v>155.72191619872962</c:v>
                </c:pt>
                <c:pt idx="7">
                  <c:v>165.9485797882071</c:v>
                </c:pt>
                <c:pt idx="8">
                  <c:v>165.5309219360351</c:v>
                </c:pt>
                <c:pt idx="9">
                  <c:v>170.80143356323171</c:v>
                </c:pt>
                <c:pt idx="10">
                  <c:v>174.50128936767521</c:v>
                </c:pt>
                <c:pt idx="11">
                  <c:v>178.05129051208411</c:v>
                </c:pt>
                <c:pt idx="12">
                  <c:v>179.52672958373969</c:v>
                </c:pt>
                <c:pt idx="13">
                  <c:v>179.8570442199707</c:v>
                </c:pt>
                <c:pt idx="14">
                  <c:v>179.72826385497962</c:v>
                </c:pt>
                <c:pt idx="15">
                  <c:v>184.1555480957029</c:v>
                </c:pt>
                <c:pt idx="16">
                  <c:v>186.49679183959918</c:v>
                </c:pt>
                <c:pt idx="17">
                  <c:v>186.51389312744061</c:v>
                </c:pt>
                <c:pt idx="18">
                  <c:v>185.3419952392569</c:v>
                </c:pt>
                <c:pt idx="19">
                  <c:v>186.19850921630839</c:v>
                </c:pt>
                <c:pt idx="20">
                  <c:v>187.37593078613219</c:v>
                </c:pt>
                <c:pt idx="21">
                  <c:v>188.41482925415031</c:v>
                </c:pt>
                <c:pt idx="22">
                  <c:v>188.13090133666992</c:v>
                </c:pt>
                <c:pt idx="23">
                  <c:v>185.91629028320239</c:v>
                </c:pt>
                <c:pt idx="24">
                  <c:v>187.21000099182072</c:v>
                </c:pt>
                <c:pt idx="25">
                  <c:v>190.53394508361768</c:v>
                </c:pt>
                <c:pt idx="26">
                  <c:v>188.6529655456537</c:v>
                </c:pt>
                <c:pt idx="27">
                  <c:v>190.73918724060022</c:v>
                </c:pt>
                <c:pt idx="28">
                  <c:v>190.87543106079079</c:v>
                </c:pt>
                <c:pt idx="29">
                  <c:v>190.61545181274352</c:v>
                </c:pt>
                <c:pt idx="30">
                  <c:v>190.0597572326659</c:v>
                </c:pt>
                <c:pt idx="31">
                  <c:v>191.0228729248042</c:v>
                </c:pt>
                <c:pt idx="32">
                  <c:v>190.65000724792449</c:v>
                </c:pt>
                <c:pt idx="33">
                  <c:v>190.39991569519</c:v>
                </c:pt>
                <c:pt idx="34">
                  <c:v>189.85561943054162</c:v>
                </c:pt>
                <c:pt idx="35">
                  <c:v>188.838390350341</c:v>
                </c:pt>
                <c:pt idx="36">
                  <c:v>189.7195682525626</c:v>
                </c:pt>
                <c:pt idx="37">
                  <c:v>190.23506355285571</c:v>
                </c:pt>
                <c:pt idx="38">
                  <c:v>190.43112182617122</c:v>
                </c:pt>
                <c:pt idx="39">
                  <c:v>188.84817314147881</c:v>
                </c:pt>
                <c:pt idx="40">
                  <c:v>189.77391242980909</c:v>
                </c:pt>
                <c:pt idx="41">
                  <c:v>189.10875701904291</c:v>
                </c:pt>
                <c:pt idx="42">
                  <c:v>190.13452339172309</c:v>
                </c:pt>
                <c:pt idx="43">
                  <c:v>190.2797622680655</c:v>
                </c:pt>
                <c:pt idx="44">
                  <c:v>188.1864032745361</c:v>
                </c:pt>
                <c:pt idx="45">
                  <c:v>189.4848842620849</c:v>
                </c:pt>
                <c:pt idx="46">
                  <c:v>189.14098358154217</c:v>
                </c:pt>
                <c:pt idx="47">
                  <c:v>187.47653961181641</c:v>
                </c:pt>
                <c:pt idx="48">
                  <c:v>187.5007171630856</c:v>
                </c:pt>
                <c:pt idx="49">
                  <c:v>185.30348587036059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A-49E8-B581-E76ABF45B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332816"/>
        <c:axId val="1671316496"/>
      </c:scatterChart>
      <c:valAx>
        <c:axId val="167133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Irradiance (mW/mm</a:t>
                </a:r>
                <a:r>
                  <a:rPr lang="en-US" sz="12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71316496"/>
        <c:crosses val="autoZero"/>
        <c:crossBetween val="midCat"/>
      </c:valAx>
      <c:valAx>
        <c:axId val="1671316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</a:t>
                </a:r>
                <a:r>
                  <a:rPr lang="en-US" sz="1200" baseline="-25000"/>
                  <a:t>ss </a:t>
                </a:r>
                <a:r>
                  <a:rPr lang="en-US" sz="1200"/>
                  <a:t>(pA)</a:t>
                </a:r>
              </a:p>
            </c:rich>
          </c:tx>
          <c:layout>
            <c:manualLayout>
              <c:xMode val="edge"/>
              <c:yMode val="edge"/>
              <c:x val="1.7341040462427744E-2"/>
              <c:y val="0.44183999653597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7133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'CheRiff_eGFP tet-on spiking HEK'!$L$3</c:f>
              <c:strCache>
                <c:ptCount val="1"/>
                <c:pt idx="0">
                  <c:v>Abs Ipeak corr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'CheRiff_eGFP tet-on spiking HEK'!$D$4:$D$53</c:f>
              <c:numCache>
                <c:formatCode>General</c:formatCode>
                <c:ptCount val="50"/>
                <c:pt idx="0">
                  <c:v>0.10286624203821657</c:v>
                </c:pt>
                <c:pt idx="1">
                  <c:v>0.27388535031847133</c:v>
                </c:pt>
                <c:pt idx="2">
                  <c:v>0.44171974522292989</c:v>
                </c:pt>
                <c:pt idx="3">
                  <c:v>0.59872611464968151</c:v>
                </c:pt>
                <c:pt idx="4">
                  <c:v>0.7458598726114648</c:v>
                </c:pt>
                <c:pt idx="5">
                  <c:v>0.89171974522292985</c:v>
                </c:pt>
                <c:pt idx="6">
                  <c:v>1.0286624203821655</c:v>
                </c:pt>
                <c:pt idx="7">
                  <c:v>1.1592356687898089</c:v>
                </c:pt>
                <c:pt idx="8">
                  <c:v>1.286624203821656</c:v>
                </c:pt>
                <c:pt idx="9">
                  <c:v>1.4092356687898089</c:v>
                </c:pt>
                <c:pt idx="10">
                  <c:v>1.5286624203821655</c:v>
                </c:pt>
                <c:pt idx="11">
                  <c:v>1.6433121019108281</c:v>
                </c:pt>
                <c:pt idx="14">
                  <c:v>1.9719745222929936</c:v>
                </c:pt>
                <c:pt idx="16">
                  <c:v>2.1815286624203818</c:v>
                </c:pt>
                <c:pt idx="19">
                  <c:v>2.4745222929936301</c:v>
                </c:pt>
                <c:pt idx="21">
                  <c:v>2.6624203821656049</c:v>
                </c:pt>
                <c:pt idx="24">
                  <c:v>2.9267515923566871</c:v>
                </c:pt>
                <c:pt idx="26">
                  <c:v>3.1050955414012744</c:v>
                </c:pt>
                <c:pt idx="29">
                  <c:v>3.347133757961783</c:v>
                </c:pt>
                <c:pt idx="31">
                  <c:v>3.5127388535031843</c:v>
                </c:pt>
                <c:pt idx="34">
                  <c:v>3.7388535031847128</c:v>
                </c:pt>
                <c:pt idx="39">
                  <c:v>4.1019108280254777</c:v>
                </c:pt>
                <c:pt idx="41">
                  <c:v>4.2484076433121016</c:v>
                </c:pt>
                <c:pt idx="44">
                  <c:v>4.4490445859872612</c:v>
                </c:pt>
                <c:pt idx="46">
                  <c:v>4.5891719745222925</c:v>
                </c:pt>
                <c:pt idx="49">
                  <c:v>4.7802547770700636</c:v>
                </c:pt>
              </c:numCache>
            </c:numRef>
          </c:xVal>
          <c:yVal>
            <c:numRef>
              <c:f>'CheRiff_eGFP tet-on spiking HEK'!$L$4:$L$53</c:f>
              <c:numCache>
                <c:formatCode>General</c:formatCode>
                <c:ptCount val="50"/>
                <c:pt idx="0">
                  <c:v>139.7705078125</c:v>
                </c:pt>
                <c:pt idx="1">
                  <c:v>266.7236328125</c:v>
                </c:pt>
                <c:pt idx="2">
                  <c:v>354.00390625</c:v>
                </c:pt>
                <c:pt idx="3">
                  <c:v>402.83203125</c:v>
                </c:pt>
                <c:pt idx="4">
                  <c:v>422.36328125</c:v>
                </c:pt>
                <c:pt idx="5">
                  <c:v>439.453125</c:v>
                </c:pt>
                <c:pt idx="6">
                  <c:v>458.984375</c:v>
                </c:pt>
                <c:pt idx="7">
                  <c:v>460.205078125</c:v>
                </c:pt>
                <c:pt idx="8">
                  <c:v>466.30859375</c:v>
                </c:pt>
                <c:pt idx="9">
                  <c:v>469.3603515625</c:v>
                </c:pt>
                <c:pt idx="10">
                  <c:v>476.07421875</c:v>
                </c:pt>
                <c:pt idx="11">
                  <c:v>476.07421875</c:v>
                </c:pt>
                <c:pt idx="12">
                  <c:v>476.6845703125</c:v>
                </c:pt>
                <c:pt idx="13">
                  <c:v>485.83984375</c:v>
                </c:pt>
                <c:pt idx="14">
                  <c:v>477.9052734375</c:v>
                </c:pt>
                <c:pt idx="15">
                  <c:v>485.83984375</c:v>
                </c:pt>
                <c:pt idx="16">
                  <c:v>487.060546875</c:v>
                </c:pt>
                <c:pt idx="17">
                  <c:v>485.2294921875</c:v>
                </c:pt>
                <c:pt idx="18">
                  <c:v>493.1640625</c:v>
                </c:pt>
                <c:pt idx="19">
                  <c:v>487.6708984375</c:v>
                </c:pt>
                <c:pt idx="20">
                  <c:v>486.4501953125</c:v>
                </c:pt>
                <c:pt idx="21">
                  <c:v>484.619140625</c:v>
                </c:pt>
                <c:pt idx="22">
                  <c:v>485.83984375</c:v>
                </c:pt>
                <c:pt idx="23">
                  <c:v>485.83984375</c:v>
                </c:pt>
                <c:pt idx="24">
                  <c:v>484.619140625</c:v>
                </c:pt>
                <c:pt idx="25">
                  <c:v>489.501953125</c:v>
                </c:pt>
                <c:pt idx="26">
                  <c:v>487.060546875</c:v>
                </c:pt>
                <c:pt idx="27">
                  <c:v>486.4501953125</c:v>
                </c:pt>
                <c:pt idx="28">
                  <c:v>484.619140625</c:v>
                </c:pt>
                <c:pt idx="29">
                  <c:v>487.060546875</c:v>
                </c:pt>
                <c:pt idx="30">
                  <c:v>486.4501953125</c:v>
                </c:pt>
                <c:pt idx="31">
                  <c:v>490.1123046875</c:v>
                </c:pt>
                <c:pt idx="32">
                  <c:v>488.8916015625</c:v>
                </c:pt>
                <c:pt idx="33">
                  <c:v>488.8916015625</c:v>
                </c:pt>
                <c:pt idx="34">
                  <c:v>489.501953125</c:v>
                </c:pt>
                <c:pt idx="35">
                  <c:v>488.8916015625</c:v>
                </c:pt>
                <c:pt idx="36">
                  <c:v>487.060546875</c:v>
                </c:pt>
                <c:pt idx="37">
                  <c:v>482.177734375</c:v>
                </c:pt>
                <c:pt idx="38">
                  <c:v>483.3984375</c:v>
                </c:pt>
                <c:pt idx="39">
                  <c:v>480.95703125</c:v>
                </c:pt>
                <c:pt idx="40">
                  <c:v>483.3984375</c:v>
                </c:pt>
                <c:pt idx="41">
                  <c:v>483.3984375</c:v>
                </c:pt>
                <c:pt idx="42">
                  <c:v>477.294921875</c:v>
                </c:pt>
                <c:pt idx="43">
                  <c:v>473.0224609375</c:v>
                </c:pt>
                <c:pt idx="44">
                  <c:v>469.3603515625</c:v>
                </c:pt>
                <c:pt idx="45">
                  <c:v>473.0224609375</c:v>
                </c:pt>
                <c:pt idx="46">
                  <c:v>462.646484375</c:v>
                </c:pt>
                <c:pt idx="47">
                  <c:v>463.2568359375</c:v>
                </c:pt>
                <c:pt idx="48">
                  <c:v>459.5947265625</c:v>
                </c:pt>
                <c:pt idx="49">
                  <c:v>466.30859375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D-49C0-9697-398CFB2D7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332816"/>
        <c:axId val="1671316496"/>
      </c:scatterChart>
      <c:valAx>
        <c:axId val="16713328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Irradiance (mW/mm</a:t>
                </a:r>
                <a:r>
                  <a:rPr lang="en-US" sz="1200" baseline="30000"/>
                  <a:t>2</a:t>
                </a:r>
                <a:r>
                  <a:rPr lang="en-US" sz="12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71316496"/>
        <c:crosses val="autoZero"/>
        <c:crossBetween val="midCat"/>
      </c:valAx>
      <c:valAx>
        <c:axId val="1671316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</a:t>
                </a:r>
                <a:r>
                  <a:rPr lang="en-US" sz="1200" baseline="-25000"/>
                  <a:t>peak</a:t>
                </a:r>
                <a:r>
                  <a:rPr lang="en-US" sz="1200"/>
                  <a:t>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7133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'CheRiff_eGFP tet-on spiking HEK'!$O$3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'CheRiff_eGFP tet-on spiking HEK'!$D$4:$D$53</c:f>
              <c:numCache>
                <c:formatCode>General</c:formatCode>
                <c:ptCount val="50"/>
                <c:pt idx="0">
                  <c:v>0.10286624203821657</c:v>
                </c:pt>
                <c:pt idx="1">
                  <c:v>0.27388535031847133</c:v>
                </c:pt>
                <c:pt idx="2">
                  <c:v>0.44171974522292989</c:v>
                </c:pt>
                <c:pt idx="3">
                  <c:v>0.59872611464968151</c:v>
                </c:pt>
                <c:pt idx="4">
                  <c:v>0.7458598726114648</c:v>
                </c:pt>
                <c:pt idx="5">
                  <c:v>0.89171974522292985</c:v>
                </c:pt>
                <c:pt idx="6">
                  <c:v>1.0286624203821655</c:v>
                </c:pt>
                <c:pt idx="7">
                  <c:v>1.1592356687898089</c:v>
                </c:pt>
                <c:pt idx="8">
                  <c:v>1.286624203821656</c:v>
                </c:pt>
                <c:pt idx="9">
                  <c:v>1.4092356687898089</c:v>
                </c:pt>
                <c:pt idx="10">
                  <c:v>1.5286624203821655</c:v>
                </c:pt>
                <c:pt idx="11">
                  <c:v>1.6433121019108281</c:v>
                </c:pt>
                <c:pt idx="14">
                  <c:v>1.9719745222929936</c:v>
                </c:pt>
                <c:pt idx="16">
                  <c:v>2.1815286624203818</c:v>
                </c:pt>
                <c:pt idx="19">
                  <c:v>2.4745222929936301</c:v>
                </c:pt>
                <c:pt idx="21">
                  <c:v>2.6624203821656049</c:v>
                </c:pt>
                <c:pt idx="24">
                  <c:v>2.9267515923566871</c:v>
                </c:pt>
                <c:pt idx="26">
                  <c:v>3.1050955414012744</c:v>
                </c:pt>
                <c:pt idx="29">
                  <c:v>3.347133757961783</c:v>
                </c:pt>
                <c:pt idx="31">
                  <c:v>3.5127388535031843</c:v>
                </c:pt>
                <c:pt idx="34">
                  <c:v>3.7388535031847128</c:v>
                </c:pt>
                <c:pt idx="39">
                  <c:v>4.1019108280254777</c:v>
                </c:pt>
                <c:pt idx="41">
                  <c:v>4.2484076433121016</c:v>
                </c:pt>
                <c:pt idx="44">
                  <c:v>4.4490445859872612</c:v>
                </c:pt>
                <c:pt idx="46">
                  <c:v>4.5891719745222925</c:v>
                </c:pt>
                <c:pt idx="49">
                  <c:v>4.7802547770700636</c:v>
                </c:pt>
              </c:numCache>
            </c:numRef>
          </c:xVal>
          <c:yVal>
            <c:numRef>
              <c:f>'CheRiff_eGFP tet-on spiking HEK'!$O$4:$O$53</c:f>
              <c:numCache>
                <c:formatCode>General</c:formatCode>
                <c:ptCount val="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0B6-92A7-A710FE0D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332816"/>
        <c:axId val="1671316496"/>
      </c:scatterChart>
      <c:valAx>
        <c:axId val="167133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Irradiance (mW/mm</a:t>
                </a:r>
                <a:r>
                  <a:rPr lang="en-US" sz="12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71316496"/>
        <c:crosses val="autoZero"/>
        <c:crossBetween val="midCat"/>
      </c:valAx>
      <c:valAx>
        <c:axId val="1671316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</a:t>
                </a:r>
                <a:r>
                  <a:rPr lang="en-US" sz="1200" baseline="-25000"/>
                  <a:t>ss </a:t>
                </a:r>
                <a:r>
                  <a:rPr lang="en-US" sz="1200"/>
                  <a:t>(pA)</a:t>
                </a:r>
              </a:p>
            </c:rich>
          </c:tx>
          <c:layout>
            <c:manualLayout>
              <c:xMode val="edge"/>
              <c:yMode val="edge"/>
              <c:x val="1.7341040462427744E-2"/>
              <c:y val="0.44183999653597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7133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5</xdr:row>
      <xdr:rowOff>90487</xdr:rowOff>
    </xdr:from>
    <xdr:to>
      <xdr:col>21</xdr:col>
      <xdr:colOff>561974</xdr:colOff>
      <xdr:row>34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BBF52-2EC0-2B81-4180-29B8ADE61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36</xdr:row>
      <xdr:rowOff>114300</xdr:rowOff>
    </xdr:from>
    <xdr:to>
      <xdr:col>21</xdr:col>
      <xdr:colOff>514349</xdr:colOff>
      <xdr:row>65</xdr:row>
      <xdr:rowOff>157164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47C486-102D-4C2E-A99E-301648D43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5</xdr:row>
      <xdr:rowOff>90487</xdr:rowOff>
    </xdr:from>
    <xdr:to>
      <xdr:col>21</xdr:col>
      <xdr:colOff>561974</xdr:colOff>
      <xdr:row>34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52D2E-2C1B-4C12-A24B-398C9E4F2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36</xdr:row>
      <xdr:rowOff>114300</xdr:rowOff>
    </xdr:from>
    <xdr:to>
      <xdr:col>21</xdr:col>
      <xdr:colOff>514349</xdr:colOff>
      <xdr:row>65</xdr:row>
      <xdr:rowOff>157164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D7DB2-33C6-4014-BDCA-DE47DF320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2</xdr:row>
      <xdr:rowOff>204786</xdr:rowOff>
    </xdr:from>
    <xdr:to>
      <xdr:col>29</xdr:col>
      <xdr:colOff>104775</xdr:colOff>
      <xdr:row>27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782E4E-0870-EDF0-572A-4AEC7C14E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209550</xdr:colOff>
      <xdr:row>28</xdr:row>
      <xdr:rowOff>104775</xdr:rowOff>
    </xdr:from>
    <xdr:to>
      <xdr:col>29</xdr:col>
      <xdr:colOff>95250</xdr:colOff>
      <xdr:row>52</xdr:row>
      <xdr:rowOff>128588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1255E-F34F-4835-9BB6-84665ABF7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2</xdr:row>
      <xdr:rowOff>204786</xdr:rowOff>
    </xdr:from>
    <xdr:to>
      <xdr:col>29</xdr:col>
      <xdr:colOff>104775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3D5FB-03AD-44CB-8777-8E7E18297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209550</xdr:colOff>
      <xdr:row>28</xdr:row>
      <xdr:rowOff>104775</xdr:rowOff>
    </xdr:from>
    <xdr:to>
      <xdr:col>29</xdr:col>
      <xdr:colOff>95250</xdr:colOff>
      <xdr:row>52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5E443-E091-4DEF-AB84-96F9A18BF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2223F-E7AD-4E69-A963-FDEF2D123872}">
  <dimension ref="A1:E38"/>
  <sheetViews>
    <sheetView topLeftCell="A3" workbookViewId="0">
      <selection activeCell="D7" sqref="D7:D37"/>
    </sheetView>
  </sheetViews>
  <sheetFormatPr baseColWidth="10" defaultColWidth="8.83203125" defaultRowHeight="15" x14ac:dyDescent="0.2"/>
  <cols>
    <col min="1" max="1" width="18.33203125" customWidth="1"/>
    <col min="2" max="2" width="12.5" customWidth="1"/>
    <col min="3" max="3" width="17.83203125" customWidth="1"/>
    <col min="4" max="4" width="20.5" customWidth="1"/>
    <col min="5" max="5" width="19.5" customWidth="1"/>
  </cols>
  <sheetData>
    <row r="1" spans="1:5" x14ac:dyDescent="0.2">
      <c r="A1" s="1" t="s">
        <v>0</v>
      </c>
      <c r="B1">
        <v>460</v>
      </c>
      <c r="C1" t="s">
        <v>1</v>
      </c>
    </row>
    <row r="2" spans="1:5" x14ac:dyDescent="0.2">
      <c r="A2" s="1" t="s">
        <v>2</v>
      </c>
      <c r="B2">
        <v>2</v>
      </c>
      <c r="C2" t="s">
        <v>3</v>
      </c>
    </row>
    <row r="3" spans="1:5" ht="17" x14ac:dyDescent="0.2">
      <c r="A3" s="1" t="s">
        <v>6</v>
      </c>
      <c r="B3">
        <f>3.14*((B2/2)^2)</f>
        <v>3.14</v>
      </c>
      <c r="C3" t="s">
        <v>7</v>
      </c>
    </row>
    <row r="4" spans="1:5" x14ac:dyDescent="0.2">
      <c r="A4" s="1" t="s">
        <v>4</v>
      </c>
      <c r="B4" t="s">
        <v>5</v>
      </c>
    </row>
    <row r="5" spans="1:5" x14ac:dyDescent="0.2">
      <c r="A5" s="1"/>
    </row>
    <row r="6" spans="1:5" ht="17" x14ac:dyDescent="0.2">
      <c r="B6" t="s">
        <v>12</v>
      </c>
      <c r="C6" t="s">
        <v>8</v>
      </c>
      <c r="D6" t="s">
        <v>9</v>
      </c>
      <c r="E6" t="s">
        <v>10</v>
      </c>
    </row>
    <row r="7" spans="1:5" x14ac:dyDescent="0.2">
      <c r="B7">
        <v>0</v>
      </c>
      <c r="C7" s="4">
        <v>8.9999999999999998E-4</v>
      </c>
      <c r="D7" s="6">
        <f>C7/$B$3</f>
        <v>2.8662420382165603E-4</v>
      </c>
      <c r="E7" s="3">
        <f>D7*100</f>
        <v>2.8662420382165602E-2</v>
      </c>
    </row>
    <row r="8" spans="1:5" x14ac:dyDescent="0.2">
      <c r="B8">
        <v>0.01</v>
      </c>
      <c r="C8" s="4">
        <v>1.8E-3</v>
      </c>
      <c r="D8" s="6">
        <f t="shared" ref="D8:D10" si="0">C8/$B$3</f>
        <v>5.7324840764331206E-4</v>
      </c>
      <c r="E8" s="3">
        <f t="shared" ref="E8:E10" si="1">D8*100</f>
        <v>5.7324840764331204E-2</v>
      </c>
    </row>
    <row r="9" spans="1:5" x14ac:dyDescent="0.2">
      <c r="B9">
        <v>0.02</v>
      </c>
      <c r="C9" s="4">
        <v>1.8E-3</v>
      </c>
      <c r="D9" s="6">
        <f t="shared" si="0"/>
        <v>5.7324840764331206E-4</v>
      </c>
      <c r="E9" s="3">
        <f t="shared" si="1"/>
        <v>5.7324840764331204E-2</v>
      </c>
    </row>
    <row r="10" spans="1:5" x14ac:dyDescent="0.2">
      <c r="B10">
        <v>0.05</v>
      </c>
      <c r="C10" s="4">
        <v>0.02</v>
      </c>
      <c r="D10" s="6">
        <f t="shared" si="0"/>
        <v>6.3694267515923561E-3</v>
      </c>
      <c r="E10" s="3">
        <f t="shared" si="1"/>
        <v>0.63694267515923564</v>
      </c>
    </row>
    <row r="11" spans="1:5" x14ac:dyDescent="0.2">
      <c r="B11">
        <v>0.1</v>
      </c>
      <c r="C11" s="4">
        <v>0.32300000000000001</v>
      </c>
      <c r="D11" s="6">
        <f>C11/$B$3</f>
        <v>0.10286624203821657</v>
      </c>
      <c r="E11" s="3">
        <f t="shared" ref="E11:E32" si="2">D11*100</f>
        <v>10.286624203821656</v>
      </c>
    </row>
    <row r="12" spans="1:5" x14ac:dyDescent="0.2">
      <c r="B12">
        <v>0.2</v>
      </c>
      <c r="C12" s="4">
        <v>0.86</v>
      </c>
      <c r="D12" s="6">
        <f t="shared" ref="D12:D14" si="3">C12/$B$3</f>
        <v>0.27388535031847133</v>
      </c>
      <c r="E12" s="3">
        <f t="shared" si="2"/>
        <v>27.388535031847134</v>
      </c>
    </row>
    <row r="13" spans="1:5" x14ac:dyDescent="0.2">
      <c r="B13">
        <v>0.3</v>
      </c>
      <c r="C13" s="4">
        <v>1.387</v>
      </c>
      <c r="D13" s="6">
        <f t="shared" si="3"/>
        <v>0.44171974522292995</v>
      </c>
      <c r="E13" s="3">
        <f t="shared" si="2"/>
        <v>44.171974522292992</v>
      </c>
    </row>
    <row r="14" spans="1:5" x14ac:dyDescent="0.2">
      <c r="B14">
        <v>0.4</v>
      </c>
      <c r="C14" s="4">
        <v>1.88</v>
      </c>
      <c r="D14" s="6">
        <f t="shared" si="3"/>
        <v>0.59872611464968151</v>
      </c>
      <c r="E14" s="3">
        <f t="shared" si="2"/>
        <v>59.872611464968152</v>
      </c>
    </row>
    <row r="15" spans="1:5" x14ac:dyDescent="0.2">
      <c r="A15" t="s">
        <v>11</v>
      </c>
      <c r="B15">
        <v>0.5</v>
      </c>
      <c r="C15" s="4">
        <v>2.3420000000000001</v>
      </c>
      <c r="D15" s="6">
        <f t="shared" ref="D15:D37" si="4">C15/$B$3</f>
        <v>0.74585987261146491</v>
      </c>
      <c r="E15" s="3">
        <f t="shared" si="2"/>
        <v>74.585987261146485</v>
      </c>
    </row>
    <row r="16" spans="1:5" x14ac:dyDescent="0.2">
      <c r="B16">
        <v>0.6</v>
      </c>
      <c r="C16" s="4">
        <v>2.8</v>
      </c>
      <c r="D16" s="6">
        <f t="shared" si="4"/>
        <v>0.89171974522292985</v>
      </c>
      <c r="E16" s="3">
        <f t="shared" si="2"/>
        <v>89.171974522292984</v>
      </c>
    </row>
    <row r="17" spans="2:5" x14ac:dyDescent="0.2">
      <c r="B17">
        <v>0.7</v>
      </c>
      <c r="C17" s="4">
        <v>3.23</v>
      </c>
      <c r="D17" s="6">
        <f t="shared" si="4"/>
        <v>1.0286624203821655</v>
      </c>
      <c r="E17" s="3">
        <f t="shared" si="2"/>
        <v>102.86624203821655</v>
      </c>
    </row>
    <row r="18" spans="2:5" x14ac:dyDescent="0.2">
      <c r="B18">
        <v>0.8</v>
      </c>
      <c r="C18" s="4">
        <v>3.64</v>
      </c>
      <c r="D18" s="6">
        <f t="shared" si="4"/>
        <v>1.1592356687898089</v>
      </c>
      <c r="E18" s="3">
        <f t="shared" si="2"/>
        <v>115.92356687898089</v>
      </c>
    </row>
    <row r="19" spans="2:5" x14ac:dyDescent="0.2">
      <c r="B19">
        <v>0.9</v>
      </c>
      <c r="C19" s="4">
        <v>4.04</v>
      </c>
      <c r="D19" s="6">
        <f t="shared" si="4"/>
        <v>1.286624203821656</v>
      </c>
      <c r="E19" s="3">
        <f t="shared" si="2"/>
        <v>128.66242038216561</v>
      </c>
    </row>
    <row r="20" spans="2:5" x14ac:dyDescent="0.2">
      <c r="B20">
        <v>1</v>
      </c>
      <c r="C20" s="4">
        <v>4.4249999999999998</v>
      </c>
      <c r="D20" s="6">
        <f t="shared" si="4"/>
        <v>1.4092356687898089</v>
      </c>
      <c r="E20" s="3">
        <f t="shared" si="2"/>
        <v>140.92356687898089</v>
      </c>
    </row>
    <row r="21" spans="2:5" x14ac:dyDescent="0.2">
      <c r="B21">
        <v>1.1000000000000001</v>
      </c>
      <c r="C21" s="4">
        <v>4.8</v>
      </c>
      <c r="D21" s="6">
        <f t="shared" si="4"/>
        <v>1.5286624203821655</v>
      </c>
      <c r="E21" s="3">
        <f t="shared" si="2"/>
        <v>152.86624203821654</v>
      </c>
    </row>
    <row r="22" spans="2:5" x14ac:dyDescent="0.2">
      <c r="B22">
        <v>1.2</v>
      </c>
      <c r="C22" s="4">
        <v>5.16</v>
      </c>
      <c r="D22" s="6">
        <f t="shared" si="4"/>
        <v>1.6433121019108281</v>
      </c>
      <c r="E22" s="3">
        <f t="shared" si="2"/>
        <v>164.33121019108282</v>
      </c>
    </row>
    <row r="23" spans="2:5" x14ac:dyDescent="0.2">
      <c r="B23">
        <v>1.5</v>
      </c>
      <c r="C23" s="4">
        <v>6.1920000000000002</v>
      </c>
      <c r="D23" s="6">
        <f t="shared" si="4"/>
        <v>1.9719745222929936</v>
      </c>
      <c r="E23" s="3">
        <f t="shared" si="2"/>
        <v>197.19745222929936</v>
      </c>
    </row>
    <row r="24" spans="2:5" x14ac:dyDescent="0.2">
      <c r="B24">
        <v>1.7</v>
      </c>
      <c r="C24" s="4">
        <v>6.85</v>
      </c>
      <c r="D24" s="6">
        <f t="shared" si="4"/>
        <v>2.1815286624203818</v>
      </c>
      <c r="E24" s="3">
        <f t="shared" si="2"/>
        <v>218.15286624203819</v>
      </c>
    </row>
    <row r="25" spans="2:5" x14ac:dyDescent="0.2">
      <c r="B25">
        <v>2</v>
      </c>
      <c r="C25" s="4">
        <v>7.77</v>
      </c>
      <c r="D25" s="6">
        <f t="shared" si="4"/>
        <v>2.4745222929936301</v>
      </c>
      <c r="E25" s="3">
        <f t="shared" si="2"/>
        <v>247.45222929936301</v>
      </c>
    </row>
    <row r="26" spans="2:5" x14ac:dyDescent="0.2">
      <c r="B26">
        <v>2.2000000000000002</v>
      </c>
      <c r="C26" s="4">
        <v>8.36</v>
      </c>
      <c r="D26" s="6">
        <f t="shared" si="4"/>
        <v>2.6624203821656049</v>
      </c>
      <c r="E26" s="3">
        <f t="shared" si="2"/>
        <v>266.2420382165605</v>
      </c>
    </row>
    <row r="27" spans="2:5" x14ac:dyDescent="0.2">
      <c r="B27">
        <v>2.5</v>
      </c>
      <c r="C27" s="4">
        <v>9.19</v>
      </c>
      <c r="D27" s="6">
        <f t="shared" si="4"/>
        <v>2.9267515923566876</v>
      </c>
      <c r="E27" s="3">
        <f t="shared" si="2"/>
        <v>292.67515923566873</v>
      </c>
    </row>
    <row r="28" spans="2:5" x14ac:dyDescent="0.2">
      <c r="B28">
        <v>2.7</v>
      </c>
      <c r="C28" s="4">
        <v>9.75</v>
      </c>
      <c r="D28" s="6">
        <f t="shared" si="4"/>
        <v>3.105095541401274</v>
      </c>
      <c r="E28" s="3">
        <f t="shared" si="2"/>
        <v>310.50955414012742</v>
      </c>
    </row>
    <row r="29" spans="2:5" x14ac:dyDescent="0.2">
      <c r="B29">
        <v>3</v>
      </c>
      <c r="C29" s="4">
        <v>10.51</v>
      </c>
      <c r="D29" s="6">
        <f t="shared" si="4"/>
        <v>3.347133757961783</v>
      </c>
      <c r="E29" s="3">
        <f t="shared" si="2"/>
        <v>334.7133757961783</v>
      </c>
    </row>
    <row r="30" spans="2:5" x14ac:dyDescent="0.2">
      <c r="B30">
        <v>3.2</v>
      </c>
      <c r="C30" s="4">
        <v>11.03</v>
      </c>
      <c r="D30" s="6">
        <f t="shared" si="4"/>
        <v>3.5127388535031843</v>
      </c>
      <c r="E30" s="3">
        <f t="shared" si="2"/>
        <v>351.27388535031844</v>
      </c>
    </row>
    <row r="31" spans="2:5" x14ac:dyDescent="0.2">
      <c r="B31">
        <v>3.5</v>
      </c>
      <c r="C31" s="4">
        <v>11.74</v>
      </c>
      <c r="D31" s="6">
        <f t="shared" si="4"/>
        <v>3.7388535031847132</v>
      </c>
      <c r="E31" s="3">
        <f t="shared" si="2"/>
        <v>373.8853503184713</v>
      </c>
    </row>
    <row r="32" spans="2:5" x14ac:dyDescent="0.2">
      <c r="B32">
        <v>3.7</v>
      </c>
      <c r="C32" s="4">
        <v>12.22</v>
      </c>
      <c r="D32" s="6">
        <f t="shared" si="4"/>
        <v>3.8917197452229302</v>
      </c>
      <c r="E32" s="3">
        <f t="shared" si="2"/>
        <v>389.171974522293</v>
      </c>
    </row>
    <row r="33" spans="2:5" x14ac:dyDescent="0.2">
      <c r="B33">
        <v>4</v>
      </c>
      <c r="C33" s="4">
        <v>12.88</v>
      </c>
      <c r="D33" s="6">
        <f t="shared" si="4"/>
        <v>4.1019108280254777</v>
      </c>
      <c r="E33" s="3">
        <f t="shared" ref="E33:E37" si="5">D33*100</f>
        <v>410.19108280254778</v>
      </c>
    </row>
    <row r="34" spans="2:5" x14ac:dyDescent="0.2">
      <c r="B34">
        <v>4.2</v>
      </c>
      <c r="C34" s="4">
        <v>13.34</v>
      </c>
      <c r="D34" s="6">
        <f t="shared" si="4"/>
        <v>4.2484076433121016</v>
      </c>
      <c r="E34" s="3">
        <f t="shared" si="5"/>
        <v>424.84076433121015</v>
      </c>
    </row>
    <row r="35" spans="2:5" x14ac:dyDescent="0.2">
      <c r="B35">
        <v>4.5</v>
      </c>
      <c r="C35" s="4">
        <v>13.97</v>
      </c>
      <c r="D35" s="6">
        <f t="shared" si="4"/>
        <v>4.4490445859872612</v>
      </c>
      <c r="E35" s="3">
        <f t="shared" si="5"/>
        <v>444.90445859872614</v>
      </c>
    </row>
    <row r="36" spans="2:5" x14ac:dyDescent="0.2">
      <c r="B36">
        <v>4.7</v>
      </c>
      <c r="C36" s="4">
        <v>14.41</v>
      </c>
      <c r="D36" s="6">
        <f t="shared" si="4"/>
        <v>4.5891719745222925</v>
      </c>
      <c r="E36" s="3">
        <f t="shared" si="5"/>
        <v>458.91719745222923</v>
      </c>
    </row>
    <row r="37" spans="2:5" x14ac:dyDescent="0.2">
      <c r="B37">
        <v>5</v>
      </c>
      <c r="C37" s="4">
        <v>15.01</v>
      </c>
      <c r="D37" s="6">
        <f t="shared" si="4"/>
        <v>4.7802547770700636</v>
      </c>
      <c r="E37" s="3">
        <f t="shared" si="5"/>
        <v>478.02547770700636</v>
      </c>
    </row>
    <row r="38" spans="2:5" x14ac:dyDescent="0.2">
      <c r="D38" s="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AA34-D851-4635-BA86-9D23C9CCE0E8}">
  <dimension ref="A1:E38"/>
  <sheetViews>
    <sheetView tabSelected="1" topLeftCell="A4" workbookViewId="0">
      <selection activeCell="C10" sqref="C10"/>
    </sheetView>
  </sheetViews>
  <sheetFormatPr baseColWidth="10" defaultColWidth="8.83203125" defaultRowHeight="15" x14ac:dyDescent="0.2"/>
  <cols>
    <col min="1" max="1" width="18.33203125" customWidth="1"/>
    <col min="2" max="2" width="12.5" customWidth="1"/>
    <col min="3" max="3" width="17.83203125" customWidth="1"/>
    <col min="4" max="4" width="20.5" customWidth="1"/>
    <col min="5" max="5" width="19.5" customWidth="1"/>
  </cols>
  <sheetData>
    <row r="1" spans="1:5" x14ac:dyDescent="0.2">
      <c r="A1" s="1" t="s">
        <v>0</v>
      </c>
      <c r="B1">
        <v>470</v>
      </c>
      <c r="C1" t="s">
        <v>1</v>
      </c>
    </row>
    <row r="2" spans="1:5" x14ac:dyDescent="0.2">
      <c r="A2" s="1" t="s">
        <v>2</v>
      </c>
      <c r="B2">
        <v>2</v>
      </c>
      <c r="C2" t="s">
        <v>3</v>
      </c>
    </row>
    <row r="3" spans="1:5" ht="17" x14ac:dyDescent="0.2">
      <c r="A3" s="1" t="s">
        <v>6</v>
      </c>
      <c r="B3">
        <f>3.14*((B2/2)^2)</f>
        <v>3.14</v>
      </c>
      <c r="C3" t="s">
        <v>7</v>
      </c>
    </row>
    <row r="4" spans="1:5" x14ac:dyDescent="0.2">
      <c r="A4" s="1" t="s">
        <v>4</v>
      </c>
      <c r="B4" t="s">
        <v>5</v>
      </c>
    </row>
    <row r="5" spans="1:5" x14ac:dyDescent="0.2">
      <c r="A5" s="1"/>
    </row>
    <row r="6" spans="1:5" ht="17" x14ac:dyDescent="0.2">
      <c r="B6" t="s">
        <v>12</v>
      </c>
      <c r="C6" t="s">
        <v>8</v>
      </c>
      <c r="D6" t="s">
        <v>9</v>
      </c>
      <c r="E6" t="s">
        <v>10</v>
      </c>
    </row>
    <row r="7" spans="1:5" x14ac:dyDescent="0.2">
      <c r="B7">
        <v>0</v>
      </c>
      <c r="C7" s="5"/>
      <c r="D7" s="3"/>
      <c r="E7" s="3"/>
    </row>
    <row r="8" spans="1:5" x14ac:dyDescent="0.2">
      <c r="B8">
        <v>0.01</v>
      </c>
      <c r="C8" s="5"/>
      <c r="D8" s="3"/>
      <c r="E8" s="3"/>
    </row>
    <row r="9" spans="1:5" x14ac:dyDescent="0.2">
      <c r="B9">
        <v>0.02</v>
      </c>
      <c r="C9" s="5"/>
      <c r="D9" s="3"/>
      <c r="E9" s="3"/>
    </row>
    <row r="10" spans="1:5" x14ac:dyDescent="0.2">
      <c r="B10">
        <v>0.05</v>
      </c>
      <c r="C10" s="5">
        <v>4.4999999999999997E-3</v>
      </c>
      <c r="D10" s="3">
        <f t="shared" ref="D10" si="0">C10/$B$3</f>
        <v>1.4331210191082802E-3</v>
      </c>
      <c r="E10" s="3">
        <f t="shared" ref="E10:E37" si="1">D10*100</f>
        <v>0.14331210191082802</v>
      </c>
    </row>
    <row r="11" spans="1:5" x14ac:dyDescent="0.2">
      <c r="B11">
        <v>0.1</v>
      </c>
      <c r="C11" s="5">
        <v>4.7E-2</v>
      </c>
      <c r="D11" s="3">
        <f>C11/$B$3</f>
        <v>1.4968152866242038E-2</v>
      </c>
      <c r="E11" s="3">
        <f t="shared" si="1"/>
        <v>1.4968152866242039</v>
      </c>
    </row>
    <row r="12" spans="1:5" x14ac:dyDescent="0.2">
      <c r="B12">
        <v>0.2</v>
      </c>
      <c r="C12" s="5">
        <v>0.121</v>
      </c>
      <c r="D12" s="3">
        <f t="shared" ref="D12:D37" si="2">C12/$B$3</f>
        <v>3.8535031847133756E-2</v>
      </c>
      <c r="E12" s="3">
        <f t="shared" si="1"/>
        <v>3.8535031847133756</v>
      </c>
    </row>
    <row r="13" spans="1:5" x14ac:dyDescent="0.2">
      <c r="B13">
        <v>0.3</v>
      </c>
      <c r="C13" s="5">
        <v>0.19400000000000001</v>
      </c>
      <c r="D13" s="3">
        <f t="shared" si="2"/>
        <v>6.178343949044586E-2</v>
      </c>
      <c r="E13" s="3">
        <f t="shared" si="1"/>
        <v>6.1783439490445859</v>
      </c>
    </row>
    <row r="14" spans="1:5" x14ac:dyDescent="0.2">
      <c r="B14">
        <v>0.4</v>
      </c>
      <c r="C14" s="5">
        <v>0.26200000000000001</v>
      </c>
      <c r="D14" s="3">
        <f t="shared" si="2"/>
        <v>8.3439490445859868E-2</v>
      </c>
      <c r="E14" s="3">
        <f t="shared" si="1"/>
        <v>8.3439490445859867</v>
      </c>
    </row>
    <row r="15" spans="1:5" x14ac:dyDescent="0.2">
      <c r="A15" t="s">
        <v>11</v>
      </c>
      <c r="B15">
        <v>0.5</v>
      </c>
      <c r="C15" s="5">
        <v>0.32600000000000001</v>
      </c>
      <c r="D15" s="3">
        <f t="shared" si="2"/>
        <v>0.10382165605095542</v>
      </c>
      <c r="E15" s="3">
        <f t="shared" si="1"/>
        <v>10.382165605095542</v>
      </c>
    </row>
    <row r="16" spans="1:5" x14ac:dyDescent="0.2">
      <c r="B16">
        <v>0.6</v>
      </c>
      <c r="C16" s="5">
        <v>0.38900000000000001</v>
      </c>
      <c r="D16" s="3">
        <f t="shared" si="2"/>
        <v>0.12388535031847134</v>
      </c>
      <c r="E16" s="3">
        <f t="shared" si="1"/>
        <v>12.388535031847134</v>
      </c>
    </row>
    <row r="17" spans="2:5" x14ac:dyDescent="0.2">
      <c r="B17">
        <v>0.7</v>
      </c>
      <c r="C17" s="5">
        <v>0.44800000000000001</v>
      </c>
      <c r="D17" s="3">
        <f t="shared" si="2"/>
        <v>0.14267515923566879</v>
      </c>
      <c r="E17" s="3">
        <f t="shared" si="1"/>
        <v>14.267515923566879</v>
      </c>
    </row>
    <row r="18" spans="2:5" x14ac:dyDescent="0.2">
      <c r="B18">
        <v>0.8</v>
      </c>
      <c r="C18" s="5">
        <v>0.50600000000000001</v>
      </c>
      <c r="D18" s="3">
        <f t="shared" si="2"/>
        <v>0.16114649681528662</v>
      </c>
      <c r="E18" s="3">
        <f t="shared" si="1"/>
        <v>16.114649681528661</v>
      </c>
    </row>
    <row r="19" spans="2:5" x14ac:dyDescent="0.2">
      <c r="B19">
        <v>0.9</v>
      </c>
      <c r="C19" s="5">
        <v>0.56000000000000005</v>
      </c>
      <c r="D19" s="3">
        <f t="shared" si="2"/>
        <v>0.178343949044586</v>
      </c>
      <c r="E19" s="3">
        <f t="shared" si="1"/>
        <v>17.834394904458602</v>
      </c>
    </row>
    <row r="20" spans="2:5" x14ac:dyDescent="0.2">
      <c r="B20">
        <v>1</v>
      </c>
      <c r="C20" s="5">
        <v>0.61499999999999999</v>
      </c>
      <c r="D20" s="3">
        <f>C20/$B$3</f>
        <v>0.19585987261146495</v>
      </c>
      <c r="E20" s="3">
        <f t="shared" si="1"/>
        <v>19.585987261146496</v>
      </c>
    </row>
    <row r="21" spans="2:5" x14ac:dyDescent="0.2">
      <c r="B21">
        <v>1.1000000000000001</v>
      </c>
      <c r="C21" s="5">
        <v>0.66900000000000004</v>
      </c>
      <c r="D21" s="3">
        <f t="shared" si="2"/>
        <v>0.21305732484076434</v>
      </c>
      <c r="E21" s="3">
        <f t="shared" si="1"/>
        <v>21.305732484076433</v>
      </c>
    </row>
    <row r="22" spans="2:5" x14ac:dyDescent="0.2">
      <c r="B22">
        <v>1.2</v>
      </c>
      <c r="C22" s="5">
        <v>0.71899999999999997</v>
      </c>
      <c r="D22" s="3">
        <f t="shared" si="2"/>
        <v>0.2289808917197452</v>
      </c>
      <c r="E22" s="3">
        <f t="shared" si="1"/>
        <v>22.898089171974519</v>
      </c>
    </row>
    <row r="23" spans="2:5" x14ac:dyDescent="0.2">
      <c r="B23">
        <v>1.5</v>
      </c>
      <c r="C23" s="5">
        <v>0.86399999999999999</v>
      </c>
      <c r="D23" s="3">
        <f t="shared" si="2"/>
        <v>0.2751592356687898</v>
      </c>
      <c r="E23" s="3">
        <f t="shared" si="1"/>
        <v>27.515923566878982</v>
      </c>
    </row>
    <row r="24" spans="2:5" x14ac:dyDescent="0.2">
      <c r="B24">
        <v>1.7</v>
      </c>
      <c r="C24" s="5">
        <v>0.95499999999999996</v>
      </c>
      <c r="D24" s="3">
        <f t="shared" si="2"/>
        <v>0.30414012738853502</v>
      </c>
      <c r="E24" s="3">
        <f t="shared" si="1"/>
        <v>30.414012738853501</v>
      </c>
    </row>
    <row r="25" spans="2:5" x14ac:dyDescent="0.2">
      <c r="B25">
        <v>2</v>
      </c>
      <c r="C25" s="5">
        <v>1.0840000000000001</v>
      </c>
      <c r="D25" s="3">
        <f t="shared" si="2"/>
        <v>0.34522292993630577</v>
      </c>
      <c r="E25" s="3">
        <f t="shared" si="1"/>
        <v>34.522292993630579</v>
      </c>
    </row>
    <row r="26" spans="2:5" x14ac:dyDescent="0.2">
      <c r="B26">
        <v>2.2000000000000002</v>
      </c>
      <c r="C26" s="5">
        <v>1.1659999999999999</v>
      </c>
      <c r="D26" s="3">
        <f t="shared" si="2"/>
        <v>0.37133757961783437</v>
      </c>
      <c r="E26" s="3">
        <f t="shared" si="1"/>
        <v>37.133757961783438</v>
      </c>
    </row>
    <row r="27" spans="2:5" x14ac:dyDescent="0.2">
      <c r="B27">
        <v>2.5</v>
      </c>
      <c r="C27" s="5">
        <v>1.284</v>
      </c>
      <c r="D27" s="3">
        <f t="shared" si="2"/>
        <v>0.40891719745222932</v>
      </c>
      <c r="E27" s="3">
        <f t="shared" si="1"/>
        <v>40.891719745222929</v>
      </c>
    </row>
    <row r="28" spans="2:5" x14ac:dyDescent="0.2">
      <c r="B28">
        <v>2.7</v>
      </c>
      <c r="C28" s="5">
        <v>1.36</v>
      </c>
      <c r="D28" s="3">
        <f t="shared" si="2"/>
        <v>0.43312101910828027</v>
      </c>
      <c r="E28" s="3">
        <f t="shared" si="1"/>
        <v>43.312101910828027</v>
      </c>
    </row>
    <row r="29" spans="2:5" x14ac:dyDescent="0.2">
      <c r="B29">
        <v>3</v>
      </c>
      <c r="C29" s="5">
        <v>1.47</v>
      </c>
      <c r="D29" s="3">
        <f t="shared" si="2"/>
        <v>0.46815286624203817</v>
      </c>
      <c r="E29" s="3">
        <f t="shared" si="1"/>
        <v>46.815286624203814</v>
      </c>
    </row>
    <row r="30" spans="2:5" x14ac:dyDescent="0.2">
      <c r="B30">
        <v>3.2</v>
      </c>
      <c r="C30" s="5">
        <v>1.54</v>
      </c>
      <c r="D30" s="3">
        <f t="shared" si="2"/>
        <v>0.49044585987261147</v>
      </c>
      <c r="E30" s="3">
        <f t="shared" si="1"/>
        <v>49.044585987261144</v>
      </c>
    </row>
    <row r="31" spans="2:5" x14ac:dyDescent="0.2">
      <c r="B31">
        <v>3.5</v>
      </c>
      <c r="C31" s="5">
        <v>1.643</v>
      </c>
      <c r="D31" s="3">
        <f t="shared" si="2"/>
        <v>0.52324840764331204</v>
      </c>
      <c r="E31" s="3">
        <f t="shared" si="1"/>
        <v>52.324840764331206</v>
      </c>
    </row>
    <row r="32" spans="2:5" x14ac:dyDescent="0.2">
      <c r="B32">
        <v>3.7</v>
      </c>
      <c r="C32" s="5">
        <v>1.7090000000000001</v>
      </c>
      <c r="D32" s="3">
        <f t="shared" si="2"/>
        <v>0.54426751592356692</v>
      </c>
      <c r="E32" s="3">
        <f t="shared" si="1"/>
        <v>54.426751592356695</v>
      </c>
    </row>
    <row r="33" spans="2:5" x14ac:dyDescent="0.2">
      <c r="B33">
        <v>4</v>
      </c>
      <c r="C33" s="5">
        <v>1.8049999999999999</v>
      </c>
      <c r="D33" s="3">
        <f t="shared" si="2"/>
        <v>0.57484076433121012</v>
      </c>
      <c r="E33" s="3">
        <f t="shared" si="1"/>
        <v>57.484076433121011</v>
      </c>
    </row>
    <row r="34" spans="2:5" x14ac:dyDescent="0.2">
      <c r="B34">
        <v>4.2</v>
      </c>
      <c r="C34" s="5">
        <v>1.869</v>
      </c>
      <c r="D34" s="3">
        <f t="shared" si="2"/>
        <v>0.59522292993630566</v>
      </c>
      <c r="E34" s="3">
        <f t="shared" si="1"/>
        <v>59.522292993630565</v>
      </c>
    </row>
    <row r="35" spans="2:5" x14ac:dyDescent="0.2">
      <c r="B35">
        <v>4.5</v>
      </c>
      <c r="C35" s="5">
        <v>1.96</v>
      </c>
      <c r="D35" s="3">
        <f t="shared" si="2"/>
        <v>0.62420382165605093</v>
      </c>
      <c r="E35" s="3">
        <f t="shared" si="1"/>
        <v>62.420382165605091</v>
      </c>
    </row>
    <row r="36" spans="2:5" x14ac:dyDescent="0.2">
      <c r="B36">
        <v>4.7</v>
      </c>
      <c r="C36" s="5">
        <v>2.0219999999999998</v>
      </c>
      <c r="D36" s="3">
        <f t="shared" si="2"/>
        <v>0.64394904458598712</v>
      </c>
      <c r="E36" s="3">
        <f t="shared" si="1"/>
        <v>64.394904458598717</v>
      </c>
    </row>
    <row r="37" spans="2:5" x14ac:dyDescent="0.2">
      <c r="B37">
        <v>5</v>
      </c>
      <c r="C37" s="5">
        <v>2.1080000000000001</v>
      </c>
      <c r="D37" s="3">
        <f t="shared" si="2"/>
        <v>0.67133757961783436</v>
      </c>
      <c r="E37" s="3">
        <f t="shared" si="1"/>
        <v>67.133757961783431</v>
      </c>
    </row>
    <row r="38" spans="2:5" x14ac:dyDescent="0.2">
      <c r="D38" s="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0E0-7D6E-453D-ACA7-9CB312E0E52D}">
  <dimension ref="B1:P53"/>
  <sheetViews>
    <sheetView workbookViewId="0">
      <selection activeCell="P4" sqref="P4:P53"/>
    </sheetView>
  </sheetViews>
  <sheetFormatPr baseColWidth="10" defaultColWidth="8.83203125" defaultRowHeight="15" x14ac:dyDescent="0.2"/>
  <cols>
    <col min="2" max="2" width="12.33203125" customWidth="1"/>
    <col min="3" max="3" width="19.83203125" customWidth="1"/>
    <col min="11" max="12" width="10.83203125" customWidth="1"/>
  </cols>
  <sheetData>
    <row r="1" spans="2:16" x14ac:dyDescent="0.2">
      <c r="I1" t="s">
        <v>13</v>
      </c>
      <c r="J1" t="s">
        <v>14</v>
      </c>
    </row>
    <row r="2" spans="2:16" x14ac:dyDescent="0.2">
      <c r="I2" t="s">
        <v>15</v>
      </c>
      <c r="J2">
        <v>15</v>
      </c>
      <c r="M2" t="s">
        <v>16</v>
      </c>
    </row>
    <row r="3" spans="2:16" ht="17" x14ac:dyDescent="0.2">
      <c r="B3" t="s">
        <v>12</v>
      </c>
      <c r="C3" t="s">
        <v>10</v>
      </c>
      <c r="D3" t="s">
        <v>9</v>
      </c>
      <c r="I3" t="s">
        <v>17</v>
      </c>
      <c r="J3" t="s">
        <v>18</v>
      </c>
      <c r="K3" t="s">
        <v>20</v>
      </c>
      <c r="L3" t="s">
        <v>22</v>
      </c>
      <c r="M3" t="s">
        <v>19</v>
      </c>
      <c r="N3" t="s">
        <v>21</v>
      </c>
      <c r="O3" t="s">
        <v>23</v>
      </c>
      <c r="P3" t="s">
        <v>25</v>
      </c>
    </row>
    <row r="4" spans="2:16" x14ac:dyDescent="0.2">
      <c r="B4">
        <v>0.1</v>
      </c>
      <c r="C4" s="3">
        <v>10.286624203821656</v>
      </c>
      <c r="D4">
        <f>C4/100</f>
        <v>0.10286624203821657</v>
      </c>
      <c r="I4">
        <v>-31.508598327636701</v>
      </c>
      <c r="J4">
        <v>-76.904296875</v>
      </c>
      <c r="K4">
        <f t="shared" ref="K4:K35" si="0">J4-I4</f>
        <v>-45.395698547363295</v>
      </c>
      <c r="L4">
        <f>ABS(K4)</f>
        <v>45.395698547363295</v>
      </c>
      <c r="M4">
        <v>-63.980632781982401</v>
      </c>
      <c r="N4">
        <f t="shared" ref="N4:N35" si="1">M4-I4</f>
        <v>-32.472034454345703</v>
      </c>
      <c r="O4">
        <f>ABS(N4)</f>
        <v>32.472034454345703</v>
      </c>
      <c r="P4">
        <f>L4/MAX(L$4:L$53)</f>
        <v>0.18773439122372676</v>
      </c>
    </row>
    <row r="5" spans="2:16" x14ac:dyDescent="0.2">
      <c r="B5">
        <f>B4+0.1</f>
        <v>0.2</v>
      </c>
      <c r="C5" s="3">
        <v>27.388535031847134</v>
      </c>
      <c r="D5">
        <f t="shared" ref="D5:D53" si="2">C5/100</f>
        <v>0.27388535031847133</v>
      </c>
      <c r="I5">
        <v>-33.486370086669901</v>
      </c>
      <c r="J5">
        <v>-118.408203125</v>
      </c>
      <c r="K5">
        <f t="shared" si="0"/>
        <v>-84.921833038330107</v>
      </c>
      <c r="L5">
        <f t="shared" ref="L5:L53" si="3">ABS(K5)</f>
        <v>84.921833038330107</v>
      </c>
      <c r="M5">
        <v>-105.66065979003901</v>
      </c>
      <c r="N5">
        <f t="shared" si="1"/>
        <v>-72.174289703369112</v>
      </c>
      <c r="O5">
        <f t="shared" ref="O5:O53" si="4">ABS(N5)</f>
        <v>72.174289703369112</v>
      </c>
      <c r="P5">
        <f t="shared" ref="P5:P53" si="5">L5/MAX(L$4:L$53)</f>
        <v>0.35119513824465348</v>
      </c>
    </row>
    <row r="6" spans="2:16" x14ac:dyDescent="0.2">
      <c r="B6">
        <f t="shared" ref="B6:B53" si="6">B5+0.1</f>
        <v>0.30000000000000004</v>
      </c>
      <c r="C6" s="3">
        <v>44.171974522292992</v>
      </c>
      <c r="D6">
        <f t="shared" si="2"/>
        <v>0.44171974522292989</v>
      </c>
      <c r="I6">
        <v>-30.4614543914794</v>
      </c>
      <c r="J6">
        <v>-144.6533203125</v>
      </c>
      <c r="K6">
        <f t="shared" si="0"/>
        <v>-114.19186592102059</v>
      </c>
      <c r="L6">
        <f t="shared" si="3"/>
        <v>114.19186592102059</v>
      </c>
      <c r="M6">
        <v>-131.73573303222599</v>
      </c>
      <c r="N6">
        <f t="shared" si="1"/>
        <v>-101.27427864074659</v>
      </c>
      <c r="O6">
        <f t="shared" si="4"/>
        <v>101.27427864074659</v>
      </c>
      <c r="P6">
        <f t="shared" si="5"/>
        <v>0.47224166864658573</v>
      </c>
    </row>
    <row r="7" spans="2:16" x14ac:dyDescent="0.2">
      <c r="B7">
        <f t="shared" si="6"/>
        <v>0.4</v>
      </c>
      <c r="C7" s="3">
        <v>59.872611464968152</v>
      </c>
      <c r="D7">
        <f t="shared" si="2"/>
        <v>0.59872611464968151</v>
      </c>
      <c r="I7">
        <v>-32.217472076416001</v>
      </c>
      <c r="J7">
        <v>-164.1845703125</v>
      </c>
      <c r="K7">
        <f t="shared" si="0"/>
        <v>-131.96709823608398</v>
      </c>
      <c r="L7">
        <f t="shared" si="3"/>
        <v>131.96709823608398</v>
      </c>
      <c r="M7">
        <v>-152.654693603515</v>
      </c>
      <c r="N7">
        <f t="shared" si="1"/>
        <v>-120.437221527099</v>
      </c>
      <c r="O7">
        <f t="shared" si="4"/>
        <v>120.437221527099</v>
      </c>
      <c r="P7">
        <f t="shared" si="5"/>
        <v>0.54575132978875496</v>
      </c>
    </row>
    <row r="8" spans="2:16" x14ac:dyDescent="0.2">
      <c r="B8">
        <f t="shared" si="6"/>
        <v>0.5</v>
      </c>
      <c r="C8" s="3">
        <v>74.585987261146485</v>
      </c>
      <c r="D8">
        <f t="shared" si="2"/>
        <v>0.7458598726114648</v>
      </c>
      <c r="I8">
        <v>-32.9562377929687</v>
      </c>
      <c r="J8">
        <v>-185.546875</v>
      </c>
      <c r="K8">
        <f t="shared" si="0"/>
        <v>-152.59063720703131</v>
      </c>
      <c r="L8">
        <f t="shared" si="3"/>
        <v>152.59063720703131</v>
      </c>
      <c r="M8">
        <v>-169.41052246093699</v>
      </c>
      <c r="N8">
        <f t="shared" si="1"/>
        <v>-136.4542846679683</v>
      </c>
      <c r="O8">
        <f t="shared" si="4"/>
        <v>136.4542846679683</v>
      </c>
      <c r="P8">
        <f t="shared" si="5"/>
        <v>0.63104019321598115</v>
      </c>
    </row>
    <row r="9" spans="2:16" x14ac:dyDescent="0.2">
      <c r="B9">
        <f t="shared" si="6"/>
        <v>0.6</v>
      </c>
      <c r="C9" s="3">
        <v>89.171974522292984</v>
      </c>
      <c r="D9">
        <f t="shared" si="2"/>
        <v>0.89171974522292985</v>
      </c>
      <c r="I9">
        <v>-32.339786529541001</v>
      </c>
      <c r="J9">
        <v>-195.3125</v>
      </c>
      <c r="K9">
        <f t="shared" si="0"/>
        <v>-162.97271347045898</v>
      </c>
      <c r="L9">
        <f t="shared" si="3"/>
        <v>162.97271347045898</v>
      </c>
      <c r="M9">
        <v>-179.25509643554599</v>
      </c>
      <c r="N9">
        <f t="shared" si="1"/>
        <v>-146.91530990600501</v>
      </c>
      <c r="O9">
        <f t="shared" si="4"/>
        <v>146.91530990600501</v>
      </c>
      <c r="P9">
        <f t="shared" si="5"/>
        <v>0.67397537935304097</v>
      </c>
    </row>
    <row r="10" spans="2:16" x14ac:dyDescent="0.2">
      <c r="B10">
        <f t="shared" si="6"/>
        <v>0.7</v>
      </c>
      <c r="C10" s="3">
        <v>102.86624203821655</v>
      </c>
      <c r="D10">
        <f t="shared" si="2"/>
        <v>1.0286624203821655</v>
      </c>
      <c r="I10">
        <v>-33.098381042480398</v>
      </c>
      <c r="J10">
        <v>-203.2470703125</v>
      </c>
      <c r="K10">
        <f t="shared" si="0"/>
        <v>-170.14868927001959</v>
      </c>
      <c r="L10">
        <f t="shared" si="3"/>
        <v>170.14868927001959</v>
      </c>
      <c r="M10">
        <v>-188.82029724121</v>
      </c>
      <c r="N10">
        <f t="shared" si="1"/>
        <v>-155.72191619872962</v>
      </c>
      <c r="O10">
        <f t="shared" si="4"/>
        <v>155.72191619872962</v>
      </c>
      <c r="P10">
        <f t="shared" si="5"/>
        <v>0.70365170312986614</v>
      </c>
    </row>
    <row r="11" spans="2:16" x14ac:dyDescent="0.2">
      <c r="B11">
        <f t="shared" si="6"/>
        <v>0.79999999999999993</v>
      </c>
      <c r="C11" s="3">
        <v>115.92356687898089</v>
      </c>
      <c r="D11">
        <f t="shared" si="2"/>
        <v>1.1592356687898089</v>
      </c>
      <c r="I11">
        <v>-31.589735031127901</v>
      </c>
      <c r="J11">
        <v>-213.01300000000001</v>
      </c>
      <c r="K11">
        <f t="shared" si="0"/>
        <v>-181.4232649688721</v>
      </c>
      <c r="L11">
        <f t="shared" si="3"/>
        <v>181.4232649688721</v>
      </c>
      <c r="M11">
        <v>-197.538314819335</v>
      </c>
      <c r="N11">
        <f t="shared" si="1"/>
        <v>-165.9485797882071</v>
      </c>
      <c r="O11">
        <f t="shared" si="4"/>
        <v>165.9485797882071</v>
      </c>
      <c r="P11">
        <f t="shared" si="5"/>
        <v>0.75027783011679938</v>
      </c>
    </row>
    <row r="12" spans="2:16" x14ac:dyDescent="0.2">
      <c r="B12">
        <f t="shared" si="6"/>
        <v>0.89999999999999991</v>
      </c>
      <c r="C12" s="3">
        <v>128.66242038216561</v>
      </c>
      <c r="D12">
        <f t="shared" si="2"/>
        <v>1.286624203821656</v>
      </c>
      <c r="I12">
        <v>-34.193717956542898</v>
      </c>
      <c r="J12">
        <v>-217.8955078125</v>
      </c>
      <c r="K12">
        <f t="shared" si="0"/>
        <v>-183.70178985595709</v>
      </c>
      <c r="L12">
        <f t="shared" si="3"/>
        <v>183.70178985595709</v>
      </c>
      <c r="M12">
        <v>-199.72463989257801</v>
      </c>
      <c r="N12">
        <f t="shared" si="1"/>
        <v>-165.5309219360351</v>
      </c>
      <c r="O12">
        <f t="shared" si="4"/>
        <v>165.5309219360351</v>
      </c>
      <c r="P12">
        <f t="shared" si="5"/>
        <v>0.75970069387378536</v>
      </c>
    </row>
    <row r="13" spans="2:16" x14ac:dyDescent="0.2">
      <c r="B13">
        <f t="shared" si="6"/>
        <v>0.99999999999999989</v>
      </c>
      <c r="C13" s="3">
        <v>140.92356687898089</v>
      </c>
      <c r="D13">
        <f t="shared" si="2"/>
        <v>1.4092356687898089</v>
      </c>
      <c r="I13">
        <v>-32.9223823547363</v>
      </c>
      <c r="J13">
        <v>-223.388671875</v>
      </c>
      <c r="K13">
        <f t="shared" si="0"/>
        <v>-190.4662895202637</v>
      </c>
      <c r="L13">
        <f t="shared" si="3"/>
        <v>190.4662895202637</v>
      </c>
      <c r="M13">
        <v>-203.72381591796801</v>
      </c>
      <c r="N13">
        <f t="shared" si="1"/>
        <v>-170.80143356323171</v>
      </c>
      <c r="O13">
        <f t="shared" si="4"/>
        <v>170.80143356323171</v>
      </c>
      <c r="P13">
        <f t="shared" si="5"/>
        <v>0.7876753537435246</v>
      </c>
    </row>
    <row r="14" spans="2:16" x14ac:dyDescent="0.2">
      <c r="B14">
        <f t="shared" si="6"/>
        <v>1.0999999999999999</v>
      </c>
      <c r="C14" s="3">
        <v>152.86624203821654</v>
      </c>
      <c r="D14">
        <f t="shared" si="2"/>
        <v>1.5286624203821655</v>
      </c>
      <c r="I14">
        <v>-33.036460876464801</v>
      </c>
      <c r="J14">
        <v>-227.6611328125</v>
      </c>
      <c r="K14">
        <f t="shared" si="0"/>
        <v>-194.62467193603521</v>
      </c>
      <c r="L14">
        <f t="shared" si="3"/>
        <v>194.62467193603521</v>
      </c>
      <c r="M14">
        <v>-207.53775024414</v>
      </c>
      <c r="N14">
        <f t="shared" si="1"/>
        <v>-174.50128936767521</v>
      </c>
      <c r="O14">
        <f t="shared" si="4"/>
        <v>174.50128936767521</v>
      </c>
      <c r="P14">
        <f t="shared" si="5"/>
        <v>0.80487238818249929</v>
      </c>
    </row>
    <row r="15" spans="2:16" x14ac:dyDescent="0.2">
      <c r="B15">
        <f t="shared" si="6"/>
        <v>1.2</v>
      </c>
      <c r="C15" s="3">
        <v>164.33121019108282</v>
      </c>
      <c r="D15">
        <f t="shared" si="2"/>
        <v>1.6433121019108281</v>
      </c>
      <c r="I15">
        <v>-31.9643039703369</v>
      </c>
      <c r="J15">
        <v>-233.154296875</v>
      </c>
      <c r="K15">
        <f t="shared" si="0"/>
        <v>-201.18999290466309</v>
      </c>
      <c r="L15">
        <f t="shared" si="3"/>
        <v>201.18999290466309</v>
      </c>
      <c r="M15">
        <v>-210.01559448242099</v>
      </c>
      <c r="N15">
        <f t="shared" si="1"/>
        <v>-178.05129051208411</v>
      </c>
      <c r="O15">
        <f t="shared" si="4"/>
        <v>178.05129051208411</v>
      </c>
      <c r="P15">
        <f t="shared" si="5"/>
        <v>0.83202334245072718</v>
      </c>
    </row>
    <row r="16" spans="2:16" x14ac:dyDescent="0.2">
      <c r="B16">
        <f t="shared" si="6"/>
        <v>1.3</v>
      </c>
      <c r="C16" s="3"/>
      <c r="I16">
        <v>-35.3625679016113</v>
      </c>
      <c r="J16">
        <v>-236.81640625</v>
      </c>
      <c r="K16">
        <f t="shared" si="0"/>
        <v>-201.4538383483887</v>
      </c>
      <c r="L16">
        <f t="shared" si="3"/>
        <v>201.4538383483887</v>
      </c>
      <c r="M16">
        <v>-214.88929748535099</v>
      </c>
      <c r="N16">
        <f t="shared" si="1"/>
        <v>-179.52672958373969</v>
      </c>
      <c r="O16">
        <f t="shared" si="4"/>
        <v>179.52672958373969</v>
      </c>
      <c r="P16">
        <f t="shared" si="5"/>
        <v>0.83311447807238304</v>
      </c>
    </row>
    <row r="17" spans="2:16" x14ac:dyDescent="0.2">
      <c r="B17">
        <f t="shared" si="6"/>
        <v>1.4000000000000001</v>
      </c>
      <c r="C17" s="3"/>
      <c r="I17">
        <v>-33.884426116943303</v>
      </c>
      <c r="J17">
        <v>-240.478515625</v>
      </c>
      <c r="K17">
        <f t="shared" si="0"/>
        <v>-206.5940895080567</v>
      </c>
      <c r="L17">
        <f t="shared" si="3"/>
        <v>206.5940895080567</v>
      </c>
      <c r="M17">
        <v>-213.74147033691401</v>
      </c>
      <c r="N17">
        <f t="shared" si="1"/>
        <v>-179.8570442199707</v>
      </c>
      <c r="O17">
        <f t="shared" si="4"/>
        <v>179.8570442199707</v>
      </c>
      <c r="P17">
        <f t="shared" si="5"/>
        <v>0.85437204108114473</v>
      </c>
    </row>
    <row r="18" spans="2:16" x14ac:dyDescent="0.2">
      <c r="B18">
        <f t="shared" si="6"/>
        <v>1.5000000000000002</v>
      </c>
      <c r="C18" s="3">
        <v>197.19745222929936</v>
      </c>
      <c r="D18">
        <f t="shared" si="2"/>
        <v>1.9719745222929936</v>
      </c>
      <c r="I18">
        <v>-35.045646667480398</v>
      </c>
      <c r="J18">
        <v>-240.478515625</v>
      </c>
      <c r="K18">
        <f t="shared" si="0"/>
        <v>-205.43286895751959</v>
      </c>
      <c r="L18">
        <f t="shared" si="3"/>
        <v>205.43286895751959</v>
      </c>
      <c r="M18">
        <v>-214.77391052246</v>
      </c>
      <c r="N18">
        <f t="shared" si="1"/>
        <v>-179.72826385497962</v>
      </c>
      <c r="O18">
        <f t="shared" si="4"/>
        <v>179.72826385497962</v>
      </c>
      <c r="P18">
        <f t="shared" si="5"/>
        <v>0.8495698012190549</v>
      </c>
    </row>
    <row r="19" spans="2:16" x14ac:dyDescent="0.2">
      <c r="B19">
        <f t="shared" si="6"/>
        <v>1.6000000000000003</v>
      </c>
      <c r="C19" s="3"/>
      <c r="I19">
        <v>-35.461700439453097</v>
      </c>
      <c r="J19">
        <v>-248.4130859375</v>
      </c>
      <c r="K19">
        <f t="shared" si="0"/>
        <v>-212.9513854980469</v>
      </c>
      <c r="L19">
        <f t="shared" si="3"/>
        <v>212.9513854980469</v>
      </c>
      <c r="M19">
        <v>-219.61724853515599</v>
      </c>
      <c r="N19">
        <f t="shared" si="1"/>
        <v>-184.1555480957029</v>
      </c>
      <c r="O19">
        <f t="shared" si="4"/>
        <v>184.1555480957029</v>
      </c>
      <c r="P19">
        <f t="shared" si="5"/>
        <v>0.88066270585117001</v>
      </c>
    </row>
    <row r="20" spans="2:16" x14ac:dyDescent="0.2">
      <c r="B20">
        <f t="shared" si="6"/>
        <v>1.7000000000000004</v>
      </c>
      <c r="C20" s="3">
        <v>218.15286624203819</v>
      </c>
      <c r="D20">
        <f t="shared" si="2"/>
        <v>2.1815286624203818</v>
      </c>
      <c r="I20">
        <v>-37.893955230712798</v>
      </c>
      <c r="J20">
        <v>-250.244140625</v>
      </c>
      <c r="K20">
        <f t="shared" si="0"/>
        <v>-212.35018539428719</v>
      </c>
      <c r="L20">
        <f t="shared" si="3"/>
        <v>212.35018539428719</v>
      </c>
      <c r="M20">
        <v>-224.39074707031199</v>
      </c>
      <c r="N20">
        <f t="shared" si="1"/>
        <v>-186.49679183959918</v>
      </c>
      <c r="O20">
        <f t="shared" si="4"/>
        <v>186.49679183959918</v>
      </c>
      <c r="P20">
        <f t="shared" si="5"/>
        <v>0.87817643646674337</v>
      </c>
    </row>
    <row r="21" spans="2:16" x14ac:dyDescent="0.2">
      <c r="B21">
        <f t="shared" si="6"/>
        <v>1.8000000000000005</v>
      </c>
      <c r="C21" s="3"/>
      <c r="I21">
        <v>-37.734123229980398</v>
      </c>
      <c r="J21">
        <v>-250.244140625</v>
      </c>
      <c r="K21">
        <f t="shared" si="0"/>
        <v>-212.51001739501959</v>
      </c>
      <c r="L21">
        <f t="shared" si="3"/>
        <v>212.51001739501959</v>
      </c>
      <c r="M21">
        <v>-224.24801635742099</v>
      </c>
      <c r="N21">
        <f t="shared" si="1"/>
        <v>-186.51389312744061</v>
      </c>
      <c r="O21">
        <f t="shared" si="4"/>
        <v>186.51389312744061</v>
      </c>
      <c r="P21">
        <f t="shared" si="5"/>
        <v>0.87883742339536741</v>
      </c>
    </row>
    <row r="22" spans="2:16" x14ac:dyDescent="0.2">
      <c r="B22">
        <f t="shared" si="6"/>
        <v>1.9000000000000006</v>
      </c>
      <c r="C22" s="3"/>
      <c r="I22">
        <v>-35.584014892578097</v>
      </c>
      <c r="J22">
        <v>-252.0751953125</v>
      </c>
      <c r="K22">
        <f t="shared" si="0"/>
        <v>-216.4911804199219</v>
      </c>
      <c r="L22">
        <f t="shared" si="3"/>
        <v>216.4911804199219</v>
      </c>
      <c r="M22">
        <v>-220.926010131835</v>
      </c>
      <c r="N22">
        <f t="shared" si="1"/>
        <v>-185.3419952392569</v>
      </c>
      <c r="O22">
        <f t="shared" si="4"/>
        <v>185.3419952392569</v>
      </c>
      <c r="P22">
        <f t="shared" si="5"/>
        <v>0.89530156517000392</v>
      </c>
    </row>
    <row r="23" spans="2:16" x14ac:dyDescent="0.2">
      <c r="B23">
        <f t="shared" si="6"/>
        <v>2.0000000000000004</v>
      </c>
      <c r="C23" s="3">
        <v>247.45222929936301</v>
      </c>
      <c r="D23">
        <f t="shared" si="2"/>
        <v>2.4745222929936301</v>
      </c>
      <c r="I23">
        <v>-33.370155334472599</v>
      </c>
      <c r="J23">
        <v>-251.46484375</v>
      </c>
      <c r="K23">
        <f t="shared" si="0"/>
        <v>-218.0946884155274</v>
      </c>
      <c r="L23">
        <f t="shared" si="3"/>
        <v>218.0946884155274</v>
      </c>
      <c r="M23">
        <v>-219.56866455078099</v>
      </c>
      <c r="N23">
        <f t="shared" si="1"/>
        <v>-186.19850921630839</v>
      </c>
      <c r="O23">
        <f t="shared" si="4"/>
        <v>186.19850921630839</v>
      </c>
      <c r="P23">
        <f t="shared" si="5"/>
        <v>0.90193288943662564</v>
      </c>
    </row>
    <row r="24" spans="2:16" x14ac:dyDescent="0.2">
      <c r="B24">
        <f t="shared" si="6"/>
        <v>2.1000000000000005</v>
      </c>
      <c r="C24" s="3"/>
      <c r="I24">
        <v>-33.540969848632798</v>
      </c>
      <c r="J24">
        <v>-252.685546875</v>
      </c>
      <c r="K24">
        <f t="shared" si="0"/>
        <v>-219.14457702636719</v>
      </c>
      <c r="L24">
        <f t="shared" si="3"/>
        <v>219.14457702636719</v>
      </c>
      <c r="M24">
        <v>-220.916900634765</v>
      </c>
      <c r="N24">
        <f t="shared" si="1"/>
        <v>-187.37593078613219</v>
      </c>
      <c r="O24">
        <f t="shared" si="4"/>
        <v>187.37593078613219</v>
      </c>
      <c r="P24">
        <f t="shared" si="5"/>
        <v>0.90627471488519962</v>
      </c>
    </row>
    <row r="25" spans="2:16" x14ac:dyDescent="0.2">
      <c r="B25">
        <f t="shared" si="6"/>
        <v>2.2000000000000006</v>
      </c>
      <c r="C25" s="3">
        <v>266.2420382165605</v>
      </c>
      <c r="D25">
        <f t="shared" si="2"/>
        <v>2.6624203821656049</v>
      </c>
      <c r="I25">
        <v>-29.793453216552699</v>
      </c>
      <c r="J25">
        <v>-251.46484375</v>
      </c>
      <c r="K25">
        <f t="shared" si="0"/>
        <v>-221.67139053344729</v>
      </c>
      <c r="L25">
        <f t="shared" si="3"/>
        <v>221.67139053344729</v>
      </c>
      <c r="M25">
        <v>-218.20828247070301</v>
      </c>
      <c r="N25">
        <f t="shared" si="1"/>
        <v>-188.41482925415031</v>
      </c>
      <c r="O25">
        <f t="shared" si="4"/>
        <v>188.41482925415031</v>
      </c>
      <c r="P25">
        <f t="shared" si="5"/>
        <v>0.9167243788548517</v>
      </c>
    </row>
    <row r="26" spans="2:16" x14ac:dyDescent="0.2">
      <c r="B26">
        <f t="shared" si="6"/>
        <v>2.3000000000000007</v>
      </c>
      <c r="C26" s="3"/>
      <c r="I26">
        <v>-32.032932281494098</v>
      </c>
      <c r="J26">
        <v>-251.46484375</v>
      </c>
      <c r="K26">
        <f t="shared" si="0"/>
        <v>-219.43191146850592</v>
      </c>
      <c r="L26">
        <f t="shared" si="3"/>
        <v>219.43191146850592</v>
      </c>
      <c r="M26">
        <v>-220.16383361816401</v>
      </c>
      <c r="N26">
        <f t="shared" si="1"/>
        <v>-188.13090133666992</v>
      </c>
      <c r="O26">
        <f t="shared" si="4"/>
        <v>188.13090133666992</v>
      </c>
      <c r="P26">
        <f t="shared" si="5"/>
        <v>0.90746298950809678</v>
      </c>
    </row>
    <row r="27" spans="2:16" x14ac:dyDescent="0.2">
      <c r="B27">
        <f t="shared" si="6"/>
        <v>2.4000000000000008</v>
      </c>
      <c r="C27" s="3"/>
      <c r="I27">
        <v>-31.159347534179599</v>
      </c>
      <c r="J27">
        <v>-249.0234375</v>
      </c>
      <c r="K27">
        <f t="shared" si="0"/>
        <v>-217.8640899658204</v>
      </c>
      <c r="L27">
        <f t="shared" si="3"/>
        <v>217.8640899658204</v>
      </c>
      <c r="M27">
        <v>-217.07563781738199</v>
      </c>
      <c r="N27">
        <f t="shared" si="1"/>
        <v>-185.91629028320239</v>
      </c>
      <c r="O27">
        <f t="shared" si="4"/>
        <v>185.91629028320239</v>
      </c>
      <c r="P27">
        <f t="shared" si="5"/>
        <v>0.90097924711018995</v>
      </c>
    </row>
    <row r="28" spans="2:16" x14ac:dyDescent="0.2">
      <c r="B28">
        <f t="shared" si="6"/>
        <v>2.5000000000000009</v>
      </c>
      <c r="C28" s="3">
        <v>292.67515923566873</v>
      </c>
      <c r="D28">
        <f t="shared" si="2"/>
        <v>2.9267515923566871</v>
      </c>
      <c r="I28">
        <v>-29.774541854858299</v>
      </c>
      <c r="J28">
        <v>-253.2958984375</v>
      </c>
      <c r="K28">
        <f t="shared" si="0"/>
        <v>-223.52135658264172</v>
      </c>
      <c r="L28">
        <f t="shared" si="3"/>
        <v>223.52135658264172</v>
      </c>
      <c r="M28">
        <v>-216.98454284667901</v>
      </c>
      <c r="N28">
        <f t="shared" si="1"/>
        <v>-187.21000099182072</v>
      </c>
      <c r="O28">
        <f t="shared" si="4"/>
        <v>187.21000099182072</v>
      </c>
      <c r="P28">
        <f t="shared" si="5"/>
        <v>0.9243749330074158</v>
      </c>
    </row>
    <row r="29" spans="2:16" x14ac:dyDescent="0.2">
      <c r="B29">
        <f t="shared" si="6"/>
        <v>2.600000000000001</v>
      </c>
      <c r="C29" s="3"/>
      <c r="I29">
        <v>-28.4608058929443</v>
      </c>
      <c r="J29">
        <v>-254.5166015625</v>
      </c>
      <c r="K29">
        <f t="shared" si="0"/>
        <v>-226.05579566955569</v>
      </c>
      <c r="L29">
        <f t="shared" si="3"/>
        <v>226.05579566955569</v>
      </c>
      <c r="M29">
        <v>-218.99475097656199</v>
      </c>
      <c r="N29">
        <f t="shared" si="1"/>
        <v>-190.53394508361768</v>
      </c>
      <c r="O29">
        <f t="shared" si="4"/>
        <v>190.53394508361768</v>
      </c>
      <c r="P29">
        <f t="shared" si="5"/>
        <v>0.93485613264308154</v>
      </c>
    </row>
    <row r="30" spans="2:16" x14ac:dyDescent="0.2">
      <c r="B30">
        <f t="shared" si="6"/>
        <v>2.7000000000000011</v>
      </c>
      <c r="C30" s="3">
        <v>310.50955414012742</v>
      </c>
      <c r="D30">
        <f t="shared" si="2"/>
        <v>3.1050955414012744</v>
      </c>
      <c r="I30">
        <v>-29.5036811828613</v>
      </c>
      <c r="J30">
        <v>-255.7373046875</v>
      </c>
      <c r="K30">
        <f t="shared" si="0"/>
        <v>-226.2336235046387</v>
      </c>
      <c r="L30">
        <f t="shared" si="3"/>
        <v>226.2336235046387</v>
      </c>
      <c r="M30">
        <v>-218.156646728515</v>
      </c>
      <c r="N30">
        <f t="shared" si="1"/>
        <v>-188.6529655456537</v>
      </c>
      <c r="O30">
        <f t="shared" si="4"/>
        <v>188.6529655456537</v>
      </c>
      <c r="P30">
        <f t="shared" si="5"/>
        <v>0.93559154153489776</v>
      </c>
    </row>
    <row r="31" spans="2:16" x14ac:dyDescent="0.2">
      <c r="B31">
        <f t="shared" si="6"/>
        <v>2.8000000000000012</v>
      </c>
      <c r="C31" s="3"/>
      <c r="I31">
        <v>-27.721124649047798</v>
      </c>
      <c r="J31">
        <v>-256.34765625</v>
      </c>
      <c r="K31">
        <f t="shared" si="0"/>
        <v>-228.62653160095221</v>
      </c>
      <c r="L31">
        <f t="shared" si="3"/>
        <v>228.62653160095221</v>
      </c>
      <c r="M31">
        <v>-218.46031188964801</v>
      </c>
      <c r="N31">
        <f t="shared" si="1"/>
        <v>-190.73918724060022</v>
      </c>
      <c r="O31">
        <f t="shared" si="4"/>
        <v>190.73918724060022</v>
      </c>
      <c r="P31">
        <f t="shared" si="5"/>
        <v>0.94548743826280124</v>
      </c>
    </row>
    <row r="32" spans="2:16" x14ac:dyDescent="0.2">
      <c r="B32">
        <f t="shared" si="6"/>
        <v>2.9000000000000012</v>
      </c>
      <c r="C32" s="3"/>
      <c r="I32">
        <v>-27.472530364990199</v>
      </c>
      <c r="J32">
        <v>-256.34765625</v>
      </c>
      <c r="K32">
        <f t="shared" si="0"/>
        <v>-228.87512588500979</v>
      </c>
      <c r="L32">
        <f t="shared" si="3"/>
        <v>228.87512588500979</v>
      </c>
      <c r="M32">
        <v>-218.34796142578099</v>
      </c>
      <c r="N32">
        <f t="shared" si="1"/>
        <v>-190.87543106079079</v>
      </c>
      <c r="O32">
        <f t="shared" si="4"/>
        <v>190.87543106079079</v>
      </c>
      <c r="P32">
        <f t="shared" si="5"/>
        <v>0.94651550255242889</v>
      </c>
    </row>
    <row r="33" spans="2:16" x14ac:dyDescent="0.2">
      <c r="B33">
        <f t="shared" si="6"/>
        <v>3.0000000000000013</v>
      </c>
      <c r="C33" s="3">
        <v>334.7133757961783</v>
      </c>
      <c r="D33">
        <f t="shared" si="2"/>
        <v>3.347133757961783</v>
      </c>
      <c r="I33">
        <v>-27.686962127685501</v>
      </c>
      <c r="J33">
        <v>-257.568359375</v>
      </c>
      <c r="K33">
        <f t="shared" si="0"/>
        <v>-229.88139724731451</v>
      </c>
      <c r="L33">
        <f t="shared" si="3"/>
        <v>229.88139724731451</v>
      </c>
      <c r="M33">
        <v>-218.30241394042901</v>
      </c>
      <c r="N33">
        <f t="shared" si="1"/>
        <v>-190.61545181274352</v>
      </c>
      <c r="O33">
        <f t="shared" si="4"/>
        <v>190.61545181274352</v>
      </c>
      <c r="P33">
        <f t="shared" si="5"/>
        <v>0.95067694840860506</v>
      </c>
    </row>
    <row r="34" spans="2:16" x14ac:dyDescent="0.2">
      <c r="B34">
        <f t="shared" si="6"/>
        <v>3.1000000000000014</v>
      </c>
      <c r="C34" s="3"/>
      <c r="I34">
        <v>-27.413661956787099</v>
      </c>
      <c r="J34">
        <v>-259.3994140625</v>
      </c>
      <c r="K34">
        <f t="shared" si="0"/>
        <v>-231.98575210571289</v>
      </c>
      <c r="L34">
        <f t="shared" si="3"/>
        <v>231.98575210571289</v>
      </c>
      <c r="M34">
        <v>-217.47341918945301</v>
      </c>
      <c r="N34">
        <f t="shared" si="1"/>
        <v>-190.0597572326659</v>
      </c>
      <c r="O34">
        <f t="shared" si="4"/>
        <v>190.0597572326659</v>
      </c>
      <c r="P34">
        <f t="shared" si="5"/>
        <v>0.95937953017079403</v>
      </c>
    </row>
    <row r="35" spans="2:16" x14ac:dyDescent="0.2">
      <c r="B35">
        <f t="shared" si="6"/>
        <v>3.2000000000000015</v>
      </c>
      <c r="C35">
        <v>351.27388535031844</v>
      </c>
      <c r="D35">
        <f t="shared" si="2"/>
        <v>3.5127388535031843</v>
      </c>
      <c r="I35">
        <v>-27.7714538574218</v>
      </c>
      <c r="J35">
        <v>-260.009765625</v>
      </c>
      <c r="K35">
        <f t="shared" si="0"/>
        <v>-232.23831176757821</v>
      </c>
      <c r="L35">
        <f t="shared" si="3"/>
        <v>232.23831176757821</v>
      </c>
      <c r="M35">
        <v>-218.79432678222599</v>
      </c>
      <c r="N35">
        <f t="shared" si="1"/>
        <v>-191.0228729248042</v>
      </c>
      <c r="O35">
        <f t="shared" si="4"/>
        <v>191.0228729248042</v>
      </c>
      <c r="P35">
        <f t="shared" si="5"/>
        <v>0.96042399332226391</v>
      </c>
    </row>
    <row r="36" spans="2:16" x14ac:dyDescent="0.2">
      <c r="B36">
        <f t="shared" si="6"/>
        <v>3.3000000000000016</v>
      </c>
      <c r="I36">
        <v>-27.157442092895501</v>
      </c>
      <c r="J36">
        <v>-258.7890625</v>
      </c>
      <c r="K36">
        <f t="shared" ref="K36:K53" si="7">J36-I36</f>
        <v>-231.63162040710449</v>
      </c>
      <c r="L36">
        <f t="shared" si="3"/>
        <v>231.63162040710449</v>
      </c>
      <c r="M36">
        <v>-217.80744934082</v>
      </c>
      <c r="N36">
        <f t="shared" ref="N36:N53" si="8">M36-I36</f>
        <v>-190.65000724792449</v>
      </c>
      <c r="O36">
        <f t="shared" si="4"/>
        <v>190.65000724792449</v>
      </c>
      <c r="P36">
        <f t="shared" si="5"/>
        <v>0.95791501478764807</v>
      </c>
    </row>
    <row r="37" spans="2:16" x14ac:dyDescent="0.2">
      <c r="B37">
        <f t="shared" si="6"/>
        <v>3.4000000000000017</v>
      </c>
      <c r="I37">
        <v>-28.011812210083001</v>
      </c>
      <c r="J37">
        <v>-262.451171875</v>
      </c>
      <c r="K37">
        <f t="shared" si="7"/>
        <v>-234.43935966491699</v>
      </c>
      <c r="L37">
        <f t="shared" si="3"/>
        <v>234.43935966491699</v>
      </c>
      <c r="M37">
        <v>-218.41172790527301</v>
      </c>
      <c r="N37">
        <f t="shared" si="8"/>
        <v>-190.39991569519</v>
      </c>
      <c r="O37">
        <f t="shared" si="4"/>
        <v>190.39991569519</v>
      </c>
      <c r="P37">
        <f t="shared" si="5"/>
        <v>0.96952645016913974</v>
      </c>
    </row>
    <row r="38" spans="2:16" x14ac:dyDescent="0.2">
      <c r="B38">
        <f t="shared" si="6"/>
        <v>3.5000000000000018</v>
      </c>
      <c r="C38">
        <v>373.8853503184713</v>
      </c>
      <c r="D38">
        <f t="shared" si="2"/>
        <v>3.7388535031847128</v>
      </c>
      <c r="I38">
        <v>-26.822221755981399</v>
      </c>
      <c r="J38">
        <v>-258.7890625</v>
      </c>
      <c r="K38">
        <f t="shared" si="7"/>
        <v>-231.96684074401861</v>
      </c>
      <c r="L38">
        <f t="shared" si="3"/>
        <v>231.96684074401861</v>
      </c>
      <c r="M38">
        <v>-216.67784118652301</v>
      </c>
      <c r="N38">
        <f t="shared" si="8"/>
        <v>-189.85561943054162</v>
      </c>
      <c r="O38">
        <f t="shared" si="4"/>
        <v>189.85561943054162</v>
      </c>
      <c r="P38">
        <f t="shared" si="5"/>
        <v>0.95930132203459406</v>
      </c>
    </row>
    <row r="39" spans="2:16" x14ac:dyDescent="0.2">
      <c r="B39">
        <f t="shared" si="6"/>
        <v>3.6000000000000019</v>
      </c>
      <c r="I39">
        <v>-28.036823272705</v>
      </c>
      <c r="J39">
        <v>-260.6201171875</v>
      </c>
      <c r="K39">
        <f t="shared" si="7"/>
        <v>-232.58329391479501</v>
      </c>
      <c r="L39">
        <f t="shared" si="3"/>
        <v>232.58329391479501</v>
      </c>
      <c r="M39">
        <v>-216.87521362304599</v>
      </c>
      <c r="N39">
        <f t="shared" si="8"/>
        <v>-188.838390350341</v>
      </c>
      <c r="O39">
        <f t="shared" si="4"/>
        <v>188.838390350341</v>
      </c>
      <c r="P39">
        <f t="shared" si="5"/>
        <v>0.96185067063890939</v>
      </c>
    </row>
    <row r="40" spans="2:16" x14ac:dyDescent="0.2">
      <c r="B40">
        <f t="shared" si="6"/>
        <v>3.700000000000002</v>
      </c>
      <c r="I40">
        <v>-26.691061019897401</v>
      </c>
      <c r="J40">
        <v>-258.7890625</v>
      </c>
      <c r="K40">
        <f t="shared" si="7"/>
        <v>-232.0980014801026</v>
      </c>
      <c r="L40">
        <f t="shared" si="3"/>
        <v>232.0980014801026</v>
      </c>
      <c r="M40">
        <v>-216.41062927246</v>
      </c>
      <c r="N40">
        <f t="shared" si="8"/>
        <v>-189.7195682525626</v>
      </c>
      <c r="O40">
        <f t="shared" si="4"/>
        <v>189.7195682525626</v>
      </c>
      <c r="P40">
        <f t="shared" si="5"/>
        <v>0.95984373864517869</v>
      </c>
    </row>
    <row r="41" spans="2:16" x14ac:dyDescent="0.2">
      <c r="B41">
        <f t="shared" si="6"/>
        <v>3.800000000000002</v>
      </c>
      <c r="I41">
        <v>-27.256574630737301</v>
      </c>
      <c r="J41">
        <v>-260.6201171875</v>
      </c>
      <c r="K41">
        <f t="shared" si="7"/>
        <v>-233.3635425567627</v>
      </c>
      <c r="L41">
        <f t="shared" si="3"/>
        <v>233.3635425567627</v>
      </c>
      <c r="M41">
        <v>-217.49163818359301</v>
      </c>
      <c r="N41">
        <f t="shared" si="8"/>
        <v>-190.23506355285571</v>
      </c>
      <c r="O41">
        <f t="shared" si="4"/>
        <v>190.23506355285571</v>
      </c>
      <c r="P41">
        <f t="shared" si="5"/>
        <v>0.96507739714582974</v>
      </c>
    </row>
    <row r="42" spans="2:16" x14ac:dyDescent="0.2">
      <c r="B42">
        <f t="shared" si="6"/>
        <v>3.9000000000000021</v>
      </c>
      <c r="I42">
        <v>-26.6718444824218</v>
      </c>
      <c r="J42">
        <v>-263.0615234375</v>
      </c>
      <c r="K42">
        <f t="shared" si="7"/>
        <v>-236.38967895507821</v>
      </c>
      <c r="L42">
        <f t="shared" si="3"/>
        <v>236.38967895507821</v>
      </c>
      <c r="M42">
        <v>-217.10296630859301</v>
      </c>
      <c r="N42">
        <f t="shared" si="8"/>
        <v>-190.43112182617122</v>
      </c>
      <c r="O42">
        <f t="shared" si="4"/>
        <v>190.43112182617122</v>
      </c>
      <c r="P42">
        <f t="shared" si="5"/>
        <v>0.97759201621056324</v>
      </c>
    </row>
    <row r="43" spans="2:16" x14ac:dyDescent="0.2">
      <c r="B43">
        <f t="shared" si="6"/>
        <v>4.0000000000000018</v>
      </c>
      <c r="C43">
        <v>410.19108280254778</v>
      </c>
      <c r="D43">
        <f t="shared" si="2"/>
        <v>4.1019108280254777</v>
      </c>
      <c r="I43">
        <v>-27.887361526489201</v>
      </c>
      <c r="J43">
        <v>-261.23046875</v>
      </c>
      <c r="K43">
        <f t="shared" si="7"/>
        <v>-233.3431072235108</v>
      </c>
      <c r="L43">
        <f t="shared" si="3"/>
        <v>233.3431072235108</v>
      </c>
      <c r="M43">
        <v>-216.73553466796801</v>
      </c>
      <c r="N43">
        <f t="shared" si="8"/>
        <v>-188.84817314147881</v>
      </c>
      <c r="O43">
        <f t="shared" si="4"/>
        <v>188.84817314147881</v>
      </c>
      <c r="P43">
        <f t="shared" si="5"/>
        <v>0.96499288660914317</v>
      </c>
    </row>
    <row r="44" spans="2:16" x14ac:dyDescent="0.2">
      <c r="B44">
        <f t="shared" si="6"/>
        <v>4.1000000000000014</v>
      </c>
      <c r="I44">
        <v>-28.048719406127901</v>
      </c>
      <c r="J44">
        <v>-264.2822265625</v>
      </c>
      <c r="K44">
        <f t="shared" si="7"/>
        <v>-236.2335071563721</v>
      </c>
      <c r="L44">
        <f t="shared" si="3"/>
        <v>236.2335071563721</v>
      </c>
      <c r="M44">
        <v>-217.82263183593699</v>
      </c>
      <c r="N44">
        <f t="shared" si="8"/>
        <v>-189.77391242980909</v>
      </c>
      <c r="O44">
        <f t="shared" si="4"/>
        <v>189.77391242980909</v>
      </c>
      <c r="P44">
        <f t="shared" si="5"/>
        <v>0.97694616608611107</v>
      </c>
    </row>
    <row r="45" spans="2:16" x14ac:dyDescent="0.2">
      <c r="B45">
        <f t="shared" si="6"/>
        <v>4.2000000000000011</v>
      </c>
      <c r="C45">
        <v>424.84076433121015</v>
      </c>
      <c r="D45">
        <f t="shared" si="2"/>
        <v>4.2484076433121016</v>
      </c>
      <c r="I45">
        <v>-29.099525451660099</v>
      </c>
      <c r="J45">
        <v>-266.7236328125</v>
      </c>
      <c r="K45">
        <f t="shared" si="7"/>
        <v>-237.6241073608399</v>
      </c>
      <c r="L45">
        <f t="shared" si="3"/>
        <v>237.6241073608399</v>
      </c>
      <c r="M45">
        <v>-218.20828247070301</v>
      </c>
      <c r="N45">
        <f t="shared" si="8"/>
        <v>-189.10875701904291</v>
      </c>
      <c r="O45">
        <f t="shared" si="4"/>
        <v>189.10875701904291</v>
      </c>
      <c r="P45">
        <f t="shared" si="5"/>
        <v>0.98269700793181969</v>
      </c>
    </row>
    <row r="46" spans="2:16" x14ac:dyDescent="0.2">
      <c r="B46">
        <f t="shared" si="6"/>
        <v>4.3000000000000007</v>
      </c>
      <c r="I46">
        <v>-27.196180343627901</v>
      </c>
      <c r="J46">
        <v>-267.333984375</v>
      </c>
      <c r="K46">
        <f t="shared" si="7"/>
        <v>-240.1378040313721</v>
      </c>
      <c r="L46">
        <f t="shared" si="3"/>
        <v>240.1378040313721</v>
      </c>
      <c r="M46">
        <v>-217.33070373535099</v>
      </c>
      <c r="N46">
        <f t="shared" si="8"/>
        <v>-190.13452339172309</v>
      </c>
      <c r="O46">
        <f t="shared" si="4"/>
        <v>190.13452339172309</v>
      </c>
      <c r="P46">
        <f t="shared" si="5"/>
        <v>0.99309242708526901</v>
      </c>
    </row>
    <row r="47" spans="2:16" x14ac:dyDescent="0.2">
      <c r="B47">
        <f t="shared" si="6"/>
        <v>4.4000000000000004</v>
      </c>
      <c r="I47">
        <v>-28.669441223144499</v>
      </c>
      <c r="J47">
        <v>-268.5546875</v>
      </c>
      <c r="K47">
        <f t="shared" si="7"/>
        <v>-239.8852462768555</v>
      </c>
      <c r="L47">
        <f t="shared" si="3"/>
        <v>239.8852462768555</v>
      </c>
      <c r="M47">
        <v>-218.94920349121</v>
      </c>
      <c r="N47">
        <f t="shared" si="8"/>
        <v>-190.2797622680655</v>
      </c>
      <c r="O47">
        <f t="shared" si="4"/>
        <v>190.2797622680655</v>
      </c>
      <c r="P47">
        <f t="shared" si="5"/>
        <v>0.99204797182165994</v>
      </c>
    </row>
    <row r="48" spans="2:16" x14ac:dyDescent="0.2">
      <c r="B48">
        <f t="shared" si="6"/>
        <v>4.5</v>
      </c>
      <c r="C48">
        <v>444.90445859872614</v>
      </c>
      <c r="D48">
        <f t="shared" si="2"/>
        <v>4.4490445859872612</v>
      </c>
      <c r="I48">
        <v>-27.7748088836669</v>
      </c>
      <c r="J48">
        <v>-264.892578125</v>
      </c>
      <c r="K48">
        <f t="shared" si="7"/>
        <v>-237.11776924133309</v>
      </c>
      <c r="L48">
        <f t="shared" si="3"/>
        <v>237.11776924133309</v>
      </c>
      <c r="M48">
        <v>-215.96121215820301</v>
      </c>
      <c r="N48">
        <f t="shared" si="8"/>
        <v>-188.1864032745361</v>
      </c>
      <c r="O48">
        <f t="shared" si="4"/>
        <v>188.1864032745361</v>
      </c>
      <c r="P48">
        <f t="shared" si="5"/>
        <v>0.98060304128606357</v>
      </c>
    </row>
    <row r="49" spans="2:16" x14ac:dyDescent="0.2">
      <c r="B49">
        <f t="shared" si="6"/>
        <v>4.5999999999999996</v>
      </c>
      <c r="I49">
        <v>-27.356927871704102</v>
      </c>
      <c r="J49">
        <v>-269.1650390625</v>
      </c>
      <c r="K49">
        <f t="shared" si="7"/>
        <v>-241.8081111907959</v>
      </c>
      <c r="L49">
        <f t="shared" si="3"/>
        <v>241.8081111907959</v>
      </c>
      <c r="M49">
        <v>-216.84181213378901</v>
      </c>
      <c r="N49">
        <f t="shared" si="8"/>
        <v>-189.4848842620849</v>
      </c>
      <c r="O49">
        <f t="shared" si="4"/>
        <v>189.4848842620849</v>
      </c>
      <c r="P49">
        <f t="shared" si="5"/>
        <v>1</v>
      </c>
    </row>
    <row r="50" spans="2:16" x14ac:dyDescent="0.2">
      <c r="B50">
        <f t="shared" si="6"/>
        <v>4.6999999999999993</v>
      </c>
      <c r="C50">
        <v>458.91719745222923</v>
      </c>
      <c r="D50">
        <f t="shared" si="2"/>
        <v>4.5891719745222925</v>
      </c>
      <c r="I50">
        <v>-27.054039001464801</v>
      </c>
      <c r="J50">
        <v>-263.0615234375</v>
      </c>
      <c r="K50">
        <f t="shared" si="7"/>
        <v>-236.00748443603521</v>
      </c>
      <c r="L50">
        <f t="shared" si="3"/>
        <v>236.00748443603521</v>
      </c>
      <c r="M50">
        <v>-216.19502258300699</v>
      </c>
      <c r="N50">
        <f t="shared" si="8"/>
        <v>-189.14098358154217</v>
      </c>
      <c r="O50">
        <f t="shared" si="4"/>
        <v>189.14098358154217</v>
      </c>
      <c r="P50">
        <f t="shared" si="5"/>
        <v>0.97601144673685591</v>
      </c>
    </row>
    <row r="51" spans="2:16" x14ac:dyDescent="0.2">
      <c r="B51">
        <f t="shared" si="6"/>
        <v>4.7999999999999989</v>
      </c>
      <c r="I51">
        <v>-28.976600646972599</v>
      </c>
      <c r="J51">
        <v>-265.5029296875</v>
      </c>
      <c r="K51">
        <f t="shared" si="7"/>
        <v>-236.5263290405274</v>
      </c>
      <c r="L51">
        <f t="shared" si="3"/>
        <v>236.5263290405274</v>
      </c>
      <c r="M51">
        <v>-216.45314025878901</v>
      </c>
      <c r="N51">
        <f t="shared" si="8"/>
        <v>-187.47653961181641</v>
      </c>
      <c r="O51">
        <f t="shared" si="4"/>
        <v>187.47653961181641</v>
      </c>
      <c r="P51">
        <f t="shared" si="5"/>
        <v>0.97815713408347593</v>
      </c>
    </row>
    <row r="52" spans="2:16" x14ac:dyDescent="0.2">
      <c r="B52">
        <f t="shared" si="6"/>
        <v>4.8999999999999986</v>
      </c>
      <c r="I52">
        <v>-27.373397827148398</v>
      </c>
      <c r="J52">
        <v>-265.5029296875</v>
      </c>
      <c r="K52">
        <f t="shared" si="7"/>
        <v>-238.12953186035159</v>
      </c>
      <c r="L52">
        <f t="shared" si="3"/>
        <v>238.12953186035159</v>
      </c>
      <c r="M52">
        <v>-214.87411499023401</v>
      </c>
      <c r="N52">
        <f t="shared" si="8"/>
        <v>-187.5007171630856</v>
      </c>
      <c r="O52">
        <f t="shared" si="4"/>
        <v>187.5007171630856</v>
      </c>
      <c r="P52">
        <f t="shared" si="5"/>
        <v>0.98478719629242806</v>
      </c>
    </row>
    <row r="53" spans="2:16" x14ac:dyDescent="0.2">
      <c r="B53">
        <f t="shared" si="6"/>
        <v>4.9999999999999982</v>
      </c>
      <c r="C53">
        <v>478.02547770700636</v>
      </c>
      <c r="D53">
        <f t="shared" si="2"/>
        <v>4.7802547770700636</v>
      </c>
      <c r="I53">
        <v>-30.891536712646399</v>
      </c>
      <c r="J53">
        <v>-266.11328125</v>
      </c>
      <c r="K53">
        <f t="shared" si="7"/>
        <v>-235.2217445373536</v>
      </c>
      <c r="L53">
        <f t="shared" si="3"/>
        <v>235.2217445373536</v>
      </c>
      <c r="M53">
        <v>-216.19502258300699</v>
      </c>
      <c r="N53">
        <f t="shared" si="8"/>
        <v>-185.30348587036059</v>
      </c>
      <c r="O53">
        <f t="shared" si="4"/>
        <v>185.30348587036059</v>
      </c>
      <c r="P53">
        <f t="shared" si="5"/>
        <v>0.97276201107974658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1871-6C6E-4ED1-9CBF-15F6C6FA93CA}">
  <dimension ref="B1:M53"/>
  <sheetViews>
    <sheetView workbookViewId="0">
      <selection activeCell="M4" sqref="M4:M53"/>
    </sheetView>
  </sheetViews>
  <sheetFormatPr baseColWidth="10" defaultColWidth="8.83203125" defaultRowHeight="15" x14ac:dyDescent="0.2"/>
  <cols>
    <col min="2" max="2" width="12.33203125" customWidth="1"/>
    <col min="3" max="3" width="19.83203125" customWidth="1"/>
    <col min="11" max="12" width="10.83203125" customWidth="1"/>
  </cols>
  <sheetData>
    <row r="1" spans="2:13" x14ac:dyDescent="0.2">
      <c r="I1" t="s">
        <v>13</v>
      </c>
      <c r="J1" t="s">
        <v>24</v>
      </c>
    </row>
    <row r="2" spans="2:13" x14ac:dyDescent="0.2">
      <c r="I2" t="s">
        <v>15</v>
      </c>
    </row>
    <row r="3" spans="2:13" ht="17" x14ac:dyDescent="0.2">
      <c r="B3" t="s">
        <v>12</v>
      </c>
      <c r="C3" t="s">
        <v>10</v>
      </c>
      <c r="D3" t="s">
        <v>9</v>
      </c>
      <c r="I3" t="s">
        <v>17</v>
      </c>
      <c r="J3" t="s">
        <v>18</v>
      </c>
      <c r="K3" t="s">
        <v>20</v>
      </c>
      <c r="L3" t="s">
        <v>22</v>
      </c>
      <c r="M3" t="s">
        <v>25</v>
      </c>
    </row>
    <row r="4" spans="2:13" x14ac:dyDescent="0.2">
      <c r="B4">
        <v>0.1</v>
      </c>
      <c r="C4" s="3">
        <v>10.286624203821656</v>
      </c>
      <c r="D4">
        <f>C4/100</f>
        <v>0.10286624203821657</v>
      </c>
      <c r="J4">
        <v>-139.7705078125</v>
      </c>
      <c r="K4">
        <f>J4-I4</f>
        <v>-139.7705078125</v>
      </c>
      <c r="L4">
        <f>ABS(K4)</f>
        <v>139.7705078125</v>
      </c>
      <c r="M4">
        <f>L4/MAX(L$4:L$53)</f>
        <v>0.28341584158415839</v>
      </c>
    </row>
    <row r="5" spans="2:13" x14ac:dyDescent="0.2">
      <c r="B5">
        <f>B4+0.1</f>
        <v>0.2</v>
      </c>
      <c r="C5" s="3">
        <v>27.388535031847134</v>
      </c>
      <c r="D5">
        <f t="shared" ref="D5:D53" si="0">C5/100</f>
        <v>0.27388535031847133</v>
      </c>
      <c r="J5">
        <v>-266.7236328125</v>
      </c>
      <c r="K5">
        <f t="shared" ref="K5:K53" si="1">J5-I5</f>
        <v>-266.7236328125</v>
      </c>
      <c r="L5">
        <f t="shared" ref="L5:L53" si="2">ABS(K5)</f>
        <v>266.7236328125</v>
      </c>
      <c r="M5">
        <f t="shared" ref="M5:M53" si="3">L5/MAX(L$4:L$53)</f>
        <v>0.54084158415841588</v>
      </c>
    </row>
    <row r="6" spans="2:13" x14ac:dyDescent="0.2">
      <c r="B6">
        <f t="shared" ref="B6:B53" si="4">B5+0.1</f>
        <v>0.30000000000000004</v>
      </c>
      <c r="C6" s="3">
        <v>44.171974522292992</v>
      </c>
      <c r="D6">
        <f t="shared" si="0"/>
        <v>0.44171974522292989</v>
      </c>
      <c r="J6">
        <v>-354.00390625</v>
      </c>
      <c r="K6">
        <f t="shared" si="1"/>
        <v>-354.00390625</v>
      </c>
      <c r="L6">
        <f t="shared" si="2"/>
        <v>354.00390625</v>
      </c>
      <c r="M6">
        <f t="shared" si="3"/>
        <v>0.71782178217821779</v>
      </c>
    </row>
    <row r="7" spans="2:13" x14ac:dyDescent="0.2">
      <c r="B7">
        <f t="shared" si="4"/>
        <v>0.4</v>
      </c>
      <c r="C7" s="3">
        <v>59.872611464968152</v>
      </c>
      <c r="D7">
        <f t="shared" si="0"/>
        <v>0.59872611464968151</v>
      </c>
      <c r="J7">
        <v>-402.83203125</v>
      </c>
      <c r="K7">
        <f t="shared" si="1"/>
        <v>-402.83203125</v>
      </c>
      <c r="L7">
        <f t="shared" si="2"/>
        <v>402.83203125</v>
      </c>
      <c r="M7">
        <f t="shared" si="3"/>
        <v>0.81683168316831678</v>
      </c>
    </row>
    <row r="8" spans="2:13" x14ac:dyDescent="0.2">
      <c r="B8">
        <f t="shared" si="4"/>
        <v>0.5</v>
      </c>
      <c r="C8" s="3">
        <v>74.585987261146485</v>
      </c>
      <c r="D8">
        <f t="shared" si="0"/>
        <v>0.7458598726114648</v>
      </c>
      <c r="J8">
        <v>-422.36328125</v>
      </c>
      <c r="K8">
        <f t="shared" si="1"/>
        <v>-422.36328125</v>
      </c>
      <c r="L8">
        <f t="shared" si="2"/>
        <v>422.36328125</v>
      </c>
      <c r="M8">
        <f t="shared" si="3"/>
        <v>0.85643564356435642</v>
      </c>
    </row>
    <row r="9" spans="2:13" x14ac:dyDescent="0.2">
      <c r="B9">
        <f t="shared" si="4"/>
        <v>0.6</v>
      </c>
      <c r="C9" s="3">
        <v>89.171974522292984</v>
      </c>
      <c r="D9">
        <f t="shared" si="0"/>
        <v>0.89171974522292985</v>
      </c>
      <c r="J9">
        <v>-439.453125</v>
      </c>
      <c r="K9">
        <f t="shared" si="1"/>
        <v>-439.453125</v>
      </c>
      <c r="L9">
        <f t="shared" si="2"/>
        <v>439.453125</v>
      </c>
      <c r="M9">
        <f t="shared" si="3"/>
        <v>0.8910891089108911</v>
      </c>
    </row>
    <row r="10" spans="2:13" x14ac:dyDescent="0.2">
      <c r="B10">
        <f t="shared" si="4"/>
        <v>0.7</v>
      </c>
      <c r="C10" s="3">
        <v>102.86624203821655</v>
      </c>
      <c r="D10">
        <f t="shared" si="0"/>
        <v>1.0286624203821655</v>
      </c>
      <c r="J10">
        <v>-458.984375</v>
      </c>
      <c r="K10">
        <f t="shared" si="1"/>
        <v>-458.984375</v>
      </c>
      <c r="L10">
        <f t="shared" si="2"/>
        <v>458.984375</v>
      </c>
      <c r="M10">
        <f t="shared" si="3"/>
        <v>0.93069306930693074</v>
      </c>
    </row>
    <row r="11" spans="2:13" x14ac:dyDescent="0.2">
      <c r="B11">
        <f t="shared" si="4"/>
        <v>0.79999999999999993</v>
      </c>
      <c r="C11" s="3">
        <v>115.92356687898089</v>
      </c>
      <c r="D11">
        <f t="shared" si="0"/>
        <v>1.1592356687898089</v>
      </c>
      <c r="J11">
        <v>-460.205078125</v>
      </c>
      <c r="K11">
        <f t="shared" si="1"/>
        <v>-460.205078125</v>
      </c>
      <c r="L11">
        <f t="shared" si="2"/>
        <v>460.205078125</v>
      </c>
      <c r="M11">
        <f t="shared" si="3"/>
        <v>0.93316831683168322</v>
      </c>
    </row>
    <row r="12" spans="2:13" x14ac:dyDescent="0.2">
      <c r="B12">
        <f t="shared" si="4"/>
        <v>0.89999999999999991</v>
      </c>
      <c r="C12" s="3">
        <v>128.66242038216561</v>
      </c>
      <c r="D12">
        <f t="shared" si="0"/>
        <v>1.286624203821656</v>
      </c>
      <c r="J12">
        <v>-466.30859375</v>
      </c>
      <c r="K12">
        <f t="shared" si="1"/>
        <v>-466.30859375</v>
      </c>
      <c r="L12">
        <f t="shared" si="2"/>
        <v>466.30859375</v>
      </c>
      <c r="M12">
        <f t="shared" si="3"/>
        <v>0.9455445544554455</v>
      </c>
    </row>
    <row r="13" spans="2:13" x14ac:dyDescent="0.2">
      <c r="B13">
        <f t="shared" si="4"/>
        <v>0.99999999999999989</v>
      </c>
      <c r="C13" s="3">
        <v>140.92356687898089</v>
      </c>
      <c r="D13">
        <f t="shared" si="0"/>
        <v>1.4092356687898089</v>
      </c>
      <c r="J13">
        <v>-469.3603515625</v>
      </c>
      <c r="K13">
        <f t="shared" si="1"/>
        <v>-469.3603515625</v>
      </c>
      <c r="L13">
        <f t="shared" si="2"/>
        <v>469.3603515625</v>
      </c>
      <c r="M13">
        <f t="shared" si="3"/>
        <v>0.95173267326732669</v>
      </c>
    </row>
    <row r="14" spans="2:13" x14ac:dyDescent="0.2">
      <c r="B14">
        <f t="shared" si="4"/>
        <v>1.0999999999999999</v>
      </c>
      <c r="C14" s="3">
        <v>152.86624203821654</v>
      </c>
      <c r="D14">
        <f t="shared" si="0"/>
        <v>1.5286624203821655</v>
      </c>
      <c r="J14">
        <v>-476.07421875</v>
      </c>
      <c r="K14">
        <f t="shared" si="1"/>
        <v>-476.07421875</v>
      </c>
      <c r="L14">
        <f t="shared" si="2"/>
        <v>476.07421875</v>
      </c>
      <c r="M14">
        <f t="shared" si="3"/>
        <v>0.96534653465346532</v>
      </c>
    </row>
    <row r="15" spans="2:13" x14ac:dyDescent="0.2">
      <c r="B15">
        <f t="shared" si="4"/>
        <v>1.2</v>
      </c>
      <c r="C15" s="3">
        <v>164.33121019108282</v>
      </c>
      <c r="D15">
        <f t="shared" si="0"/>
        <v>1.6433121019108281</v>
      </c>
      <c r="J15">
        <v>-476.07421875</v>
      </c>
      <c r="K15">
        <f t="shared" si="1"/>
        <v>-476.07421875</v>
      </c>
      <c r="L15">
        <f t="shared" si="2"/>
        <v>476.07421875</v>
      </c>
      <c r="M15">
        <f t="shared" si="3"/>
        <v>0.96534653465346532</v>
      </c>
    </row>
    <row r="16" spans="2:13" x14ac:dyDescent="0.2">
      <c r="B16">
        <f t="shared" si="4"/>
        <v>1.3</v>
      </c>
      <c r="C16" s="3"/>
      <c r="J16">
        <v>-476.6845703125</v>
      </c>
      <c r="K16">
        <f t="shared" si="1"/>
        <v>-476.6845703125</v>
      </c>
      <c r="L16">
        <f t="shared" si="2"/>
        <v>476.6845703125</v>
      </c>
      <c r="M16">
        <f t="shared" si="3"/>
        <v>0.96658415841584155</v>
      </c>
    </row>
    <row r="17" spans="2:13" x14ac:dyDescent="0.2">
      <c r="B17">
        <f t="shared" si="4"/>
        <v>1.4000000000000001</v>
      </c>
      <c r="C17" s="3"/>
      <c r="J17">
        <v>-485.83984375</v>
      </c>
      <c r="K17">
        <f t="shared" si="1"/>
        <v>-485.83984375</v>
      </c>
      <c r="L17">
        <f t="shared" si="2"/>
        <v>485.83984375</v>
      </c>
      <c r="M17">
        <f t="shared" si="3"/>
        <v>0.98514851485148514</v>
      </c>
    </row>
    <row r="18" spans="2:13" x14ac:dyDescent="0.2">
      <c r="B18">
        <f t="shared" si="4"/>
        <v>1.5000000000000002</v>
      </c>
      <c r="C18" s="3">
        <v>197.19745222929936</v>
      </c>
      <c r="D18">
        <f t="shared" si="0"/>
        <v>1.9719745222929936</v>
      </c>
      <c r="J18">
        <v>-477.9052734375</v>
      </c>
      <c r="K18">
        <f t="shared" si="1"/>
        <v>-477.9052734375</v>
      </c>
      <c r="L18">
        <f t="shared" si="2"/>
        <v>477.9052734375</v>
      </c>
      <c r="M18">
        <f t="shared" si="3"/>
        <v>0.96905940594059403</v>
      </c>
    </row>
    <row r="19" spans="2:13" x14ac:dyDescent="0.2">
      <c r="B19">
        <f t="shared" si="4"/>
        <v>1.6000000000000003</v>
      </c>
      <c r="C19" s="3"/>
      <c r="J19">
        <v>-485.83984375</v>
      </c>
      <c r="K19">
        <f t="shared" si="1"/>
        <v>-485.83984375</v>
      </c>
      <c r="L19">
        <f t="shared" si="2"/>
        <v>485.83984375</v>
      </c>
      <c r="M19">
        <f t="shared" si="3"/>
        <v>0.98514851485148514</v>
      </c>
    </row>
    <row r="20" spans="2:13" x14ac:dyDescent="0.2">
      <c r="B20">
        <f t="shared" si="4"/>
        <v>1.7000000000000004</v>
      </c>
      <c r="C20" s="3">
        <v>218.15286624203819</v>
      </c>
      <c r="D20">
        <f t="shared" si="0"/>
        <v>2.1815286624203818</v>
      </c>
      <c r="J20">
        <v>-487.060546875</v>
      </c>
      <c r="K20">
        <f t="shared" si="1"/>
        <v>-487.060546875</v>
      </c>
      <c r="L20">
        <f t="shared" si="2"/>
        <v>487.060546875</v>
      </c>
      <c r="M20">
        <f t="shared" si="3"/>
        <v>0.98762376237623761</v>
      </c>
    </row>
    <row r="21" spans="2:13" x14ac:dyDescent="0.2">
      <c r="B21">
        <f t="shared" si="4"/>
        <v>1.8000000000000005</v>
      </c>
      <c r="C21" s="3"/>
      <c r="J21">
        <v>-485.2294921875</v>
      </c>
      <c r="K21">
        <f t="shared" si="1"/>
        <v>-485.2294921875</v>
      </c>
      <c r="L21">
        <f t="shared" si="2"/>
        <v>485.2294921875</v>
      </c>
      <c r="M21">
        <f t="shared" si="3"/>
        <v>0.9839108910891089</v>
      </c>
    </row>
    <row r="22" spans="2:13" x14ac:dyDescent="0.2">
      <c r="B22">
        <f t="shared" si="4"/>
        <v>1.9000000000000006</v>
      </c>
      <c r="C22" s="3"/>
      <c r="J22">
        <v>-493.1640625</v>
      </c>
      <c r="K22">
        <f t="shared" si="1"/>
        <v>-493.1640625</v>
      </c>
      <c r="L22">
        <f t="shared" si="2"/>
        <v>493.1640625</v>
      </c>
      <c r="M22">
        <f t="shared" si="3"/>
        <v>1</v>
      </c>
    </row>
    <row r="23" spans="2:13" x14ac:dyDescent="0.2">
      <c r="B23">
        <f t="shared" si="4"/>
        <v>2.0000000000000004</v>
      </c>
      <c r="C23" s="3">
        <v>247.45222929936301</v>
      </c>
      <c r="D23">
        <f t="shared" si="0"/>
        <v>2.4745222929936301</v>
      </c>
      <c r="J23">
        <v>-487.6708984375</v>
      </c>
      <c r="K23">
        <f t="shared" si="1"/>
        <v>-487.6708984375</v>
      </c>
      <c r="L23">
        <f t="shared" si="2"/>
        <v>487.6708984375</v>
      </c>
      <c r="M23">
        <f t="shared" si="3"/>
        <v>0.98886138613861385</v>
      </c>
    </row>
    <row r="24" spans="2:13" x14ac:dyDescent="0.2">
      <c r="B24">
        <f t="shared" si="4"/>
        <v>2.1000000000000005</v>
      </c>
      <c r="C24" s="3"/>
      <c r="J24">
        <v>-486.4501953125</v>
      </c>
      <c r="K24">
        <f t="shared" si="1"/>
        <v>-486.4501953125</v>
      </c>
      <c r="L24">
        <f t="shared" si="2"/>
        <v>486.4501953125</v>
      </c>
      <c r="M24">
        <f t="shared" si="3"/>
        <v>0.98638613861386137</v>
      </c>
    </row>
    <row r="25" spans="2:13" x14ac:dyDescent="0.2">
      <c r="B25">
        <f t="shared" si="4"/>
        <v>2.2000000000000006</v>
      </c>
      <c r="C25" s="3">
        <v>266.2420382165605</v>
      </c>
      <c r="D25">
        <f t="shared" si="0"/>
        <v>2.6624203821656049</v>
      </c>
      <c r="J25">
        <v>-484.619140625</v>
      </c>
      <c r="K25">
        <f t="shared" si="1"/>
        <v>-484.619140625</v>
      </c>
      <c r="L25">
        <f t="shared" si="2"/>
        <v>484.619140625</v>
      </c>
      <c r="M25">
        <f t="shared" si="3"/>
        <v>0.98267326732673266</v>
      </c>
    </row>
    <row r="26" spans="2:13" x14ac:dyDescent="0.2">
      <c r="B26">
        <f t="shared" si="4"/>
        <v>2.3000000000000007</v>
      </c>
      <c r="C26" s="3"/>
      <c r="J26">
        <v>-485.83984375</v>
      </c>
      <c r="K26">
        <f t="shared" si="1"/>
        <v>-485.83984375</v>
      </c>
      <c r="L26">
        <f t="shared" si="2"/>
        <v>485.83984375</v>
      </c>
      <c r="M26">
        <f t="shared" si="3"/>
        <v>0.98514851485148514</v>
      </c>
    </row>
    <row r="27" spans="2:13" x14ac:dyDescent="0.2">
      <c r="B27">
        <f t="shared" si="4"/>
        <v>2.4000000000000008</v>
      </c>
      <c r="C27" s="3"/>
      <c r="J27">
        <v>-485.83984375</v>
      </c>
      <c r="K27">
        <f t="shared" si="1"/>
        <v>-485.83984375</v>
      </c>
      <c r="L27">
        <f t="shared" si="2"/>
        <v>485.83984375</v>
      </c>
      <c r="M27">
        <f t="shared" si="3"/>
        <v>0.98514851485148514</v>
      </c>
    </row>
    <row r="28" spans="2:13" x14ac:dyDescent="0.2">
      <c r="B28">
        <f t="shared" si="4"/>
        <v>2.5000000000000009</v>
      </c>
      <c r="C28" s="3">
        <v>292.67515923566873</v>
      </c>
      <c r="D28">
        <f t="shared" si="0"/>
        <v>2.9267515923566871</v>
      </c>
      <c r="J28">
        <v>-484.619140625</v>
      </c>
      <c r="K28">
        <f t="shared" si="1"/>
        <v>-484.619140625</v>
      </c>
      <c r="L28">
        <f t="shared" si="2"/>
        <v>484.619140625</v>
      </c>
      <c r="M28">
        <f t="shared" si="3"/>
        <v>0.98267326732673266</v>
      </c>
    </row>
    <row r="29" spans="2:13" x14ac:dyDescent="0.2">
      <c r="B29">
        <f t="shared" si="4"/>
        <v>2.600000000000001</v>
      </c>
      <c r="C29" s="3"/>
      <c r="J29">
        <v>-489.501953125</v>
      </c>
      <c r="K29">
        <f t="shared" si="1"/>
        <v>-489.501953125</v>
      </c>
      <c r="L29">
        <f t="shared" si="2"/>
        <v>489.501953125</v>
      </c>
      <c r="M29">
        <f t="shared" si="3"/>
        <v>0.99257425742574257</v>
      </c>
    </row>
    <row r="30" spans="2:13" x14ac:dyDescent="0.2">
      <c r="B30">
        <f t="shared" si="4"/>
        <v>2.7000000000000011</v>
      </c>
      <c r="C30" s="3">
        <v>310.50955414012742</v>
      </c>
      <c r="D30">
        <f t="shared" si="0"/>
        <v>3.1050955414012744</v>
      </c>
      <c r="J30">
        <v>-487.060546875</v>
      </c>
      <c r="K30">
        <f t="shared" si="1"/>
        <v>-487.060546875</v>
      </c>
      <c r="L30">
        <f t="shared" si="2"/>
        <v>487.060546875</v>
      </c>
      <c r="M30">
        <f t="shared" si="3"/>
        <v>0.98762376237623761</v>
      </c>
    </row>
    <row r="31" spans="2:13" x14ac:dyDescent="0.2">
      <c r="B31">
        <f t="shared" si="4"/>
        <v>2.8000000000000012</v>
      </c>
      <c r="C31" s="3"/>
      <c r="J31">
        <v>-486.4501953125</v>
      </c>
      <c r="K31">
        <f t="shared" si="1"/>
        <v>-486.4501953125</v>
      </c>
      <c r="L31">
        <f t="shared" si="2"/>
        <v>486.4501953125</v>
      </c>
      <c r="M31">
        <f t="shared" si="3"/>
        <v>0.98638613861386137</v>
      </c>
    </row>
    <row r="32" spans="2:13" x14ac:dyDescent="0.2">
      <c r="B32">
        <f t="shared" si="4"/>
        <v>2.9000000000000012</v>
      </c>
      <c r="C32" s="3"/>
      <c r="J32">
        <v>-484.619140625</v>
      </c>
      <c r="K32">
        <f t="shared" si="1"/>
        <v>-484.619140625</v>
      </c>
      <c r="L32">
        <f t="shared" si="2"/>
        <v>484.619140625</v>
      </c>
      <c r="M32">
        <f t="shared" si="3"/>
        <v>0.98267326732673266</v>
      </c>
    </row>
    <row r="33" spans="2:13" x14ac:dyDescent="0.2">
      <c r="B33">
        <f t="shared" si="4"/>
        <v>3.0000000000000013</v>
      </c>
      <c r="C33" s="3">
        <v>334.7133757961783</v>
      </c>
      <c r="D33">
        <f t="shared" si="0"/>
        <v>3.347133757961783</v>
      </c>
      <c r="J33">
        <v>-487.060546875</v>
      </c>
      <c r="K33">
        <f t="shared" si="1"/>
        <v>-487.060546875</v>
      </c>
      <c r="L33">
        <f t="shared" si="2"/>
        <v>487.060546875</v>
      </c>
      <c r="M33">
        <f t="shared" si="3"/>
        <v>0.98762376237623761</v>
      </c>
    </row>
    <row r="34" spans="2:13" x14ac:dyDescent="0.2">
      <c r="B34">
        <f t="shared" si="4"/>
        <v>3.1000000000000014</v>
      </c>
      <c r="C34" s="3"/>
      <c r="J34">
        <v>-486.4501953125</v>
      </c>
      <c r="K34">
        <f t="shared" si="1"/>
        <v>-486.4501953125</v>
      </c>
      <c r="L34">
        <f t="shared" si="2"/>
        <v>486.4501953125</v>
      </c>
      <c r="M34">
        <f t="shared" si="3"/>
        <v>0.98638613861386137</v>
      </c>
    </row>
    <row r="35" spans="2:13" x14ac:dyDescent="0.2">
      <c r="B35">
        <f t="shared" si="4"/>
        <v>3.2000000000000015</v>
      </c>
      <c r="C35">
        <v>351.27388535031844</v>
      </c>
      <c r="D35">
        <f t="shared" si="0"/>
        <v>3.5127388535031843</v>
      </c>
      <c r="J35">
        <v>-490.1123046875</v>
      </c>
      <c r="K35">
        <f t="shared" si="1"/>
        <v>-490.1123046875</v>
      </c>
      <c r="L35">
        <f t="shared" si="2"/>
        <v>490.1123046875</v>
      </c>
      <c r="M35">
        <f t="shared" si="3"/>
        <v>0.99381188118811881</v>
      </c>
    </row>
    <row r="36" spans="2:13" x14ac:dyDescent="0.2">
      <c r="B36">
        <f t="shared" si="4"/>
        <v>3.3000000000000016</v>
      </c>
      <c r="J36">
        <v>-488.8916015625</v>
      </c>
      <c r="K36">
        <f t="shared" si="1"/>
        <v>-488.8916015625</v>
      </c>
      <c r="L36">
        <f t="shared" si="2"/>
        <v>488.8916015625</v>
      </c>
      <c r="M36">
        <f t="shared" si="3"/>
        <v>0.99133663366336633</v>
      </c>
    </row>
    <row r="37" spans="2:13" x14ac:dyDescent="0.2">
      <c r="B37">
        <f t="shared" si="4"/>
        <v>3.4000000000000017</v>
      </c>
      <c r="J37">
        <v>-488.8916015625</v>
      </c>
      <c r="K37">
        <f t="shared" si="1"/>
        <v>-488.8916015625</v>
      </c>
      <c r="L37">
        <f t="shared" si="2"/>
        <v>488.8916015625</v>
      </c>
      <c r="M37">
        <f t="shared" si="3"/>
        <v>0.99133663366336633</v>
      </c>
    </row>
    <row r="38" spans="2:13" x14ac:dyDescent="0.2">
      <c r="B38">
        <f t="shared" si="4"/>
        <v>3.5000000000000018</v>
      </c>
      <c r="C38">
        <v>373.8853503184713</v>
      </c>
      <c r="D38">
        <f t="shared" si="0"/>
        <v>3.7388535031847128</v>
      </c>
      <c r="J38">
        <v>-489.501953125</v>
      </c>
      <c r="K38">
        <f t="shared" si="1"/>
        <v>-489.501953125</v>
      </c>
      <c r="L38">
        <f t="shared" si="2"/>
        <v>489.501953125</v>
      </c>
      <c r="M38">
        <f t="shared" si="3"/>
        <v>0.99257425742574257</v>
      </c>
    </row>
    <row r="39" spans="2:13" x14ac:dyDescent="0.2">
      <c r="B39">
        <f t="shared" si="4"/>
        <v>3.6000000000000019</v>
      </c>
      <c r="J39">
        <v>-488.8916015625</v>
      </c>
      <c r="K39">
        <f t="shared" si="1"/>
        <v>-488.8916015625</v>
      </c>
      <c r="L39">
        <f t="shared" si="2"/>
        <v>488.8916015625</v>
      </c>
      <c r="M39">
        <f t="shared" si="3"/>
        <v>0.99133663366336633</v>
      </c>
    </row>
    <row r="40" spans="2:13" x14ac:dyDescent="0.2">
      <c r="B40">
        <f t="shared" si="4"/>
        <v>3.700000000000002</v>
      </c>
      <c r="J40">
        <v>-487.060546875</v>
      </c>
      <c r="K40">
        <f t="shared" si="1"/>
        <v>-487.060546875</v>
      </c>
      <c r="L40">
        <f t="shared" si="2"/>
        <v>487.060546875</v>
      </c>
      <c r="M40">
        <f t="shared" si="3"/>
        <v>0.98762376237623761</v>
      </c>
    </row>
    <row r="41" spans="2:13" x14ac:dyDescent="0.2">
      <c r="B41">
        <f t="shared" si="4"/>
        <v>3.800000000000002</v>
      </c>
      <c r="J41">
        <v>-482.177734375</v>
      </c>
      <c r="K41">
        <f t="shared" si="1"/>
        <v>-482.177734375</v>
      </c>
      <c r="L41">
        <f t="shared" si="2"/>
        <v>482.177734375</v>
      </c>
      <c r="M41">
        <f t="shared" si="3"/>
        <v>0.9777227722772277</v>
      </c>
    </row>
    <row r="42" spans="2:13" x14ac:dyDescent="0.2">
      <c r="B42">
        <f t="shared" si="4"/>
        <v>3.9000000000000021</v>
      </c>
      <c r="J42">
        <v>-483.3984375</v>
      </c>
      <c r="K42">
        <f t="shared" si="1"/>
        <v>-483.3984375</v>
      </c>
      <c r="L42">
        <f t="shared" si="2"/>
        <v>483.3984375</v>
      </c>
      <c r="M42">
        <f t="shared" si="3"/>
        <v>0.98019801980198018</v>
      </c>
    </row>
    <row r="43" spans="2:13" x14ac:dyDescent="0.2">
      <c r="B43">
        <f t="shared" si="4"/>
        <v>4.0000000000000018</v>
      </c>
      <c r="C43">
        <v>410.19108280254778</v>
      </c>
      <c r="D43">
        <f t="shared" si="0"/>
        <v>4.1019108280254777</v>
      </c>
      <c r="J43">
        <v>-480.95703125</v>
      </c>
      <c r="K43">
        <f t="shared" si="1"/>
        <v>-480.95703125</v>
      </c>
      <c r="L43">
        <f t="shared" si="2"/>
        <v>480.95703125</v>
      </c>
      <c r="M43">
        <f t="shared" si="3"/>
        <v>0.97524752475247523</v>
      </c>
    </row>
    <row r="44" spans="2:13" x14ac:dyDescent="0.2">
      <c r="B44">
        <f t="shared" si="4"/>
        <v>4.1000000000000014</v>
      </c>
      <c r="J44">
        <v>-483.3984375</v>
      </c>
      <c r="K44">
        <f t="shared" si="1"/>
        <v>-483.3984375</v>
      </c>
      <c r="L44">
        <f t="shared" si="2"/>
        <v>483.3984375</v>
      </c>
      <c r="M44">
        <f t="shared" si="3"/>
        <v>0.98019801980198018</v>
      </c>
    </row>
    <row r="45" spans="2:13" x14ac:dyDescent="0.2">
      <c r="B45">
        <f t="shared" si="4"/>
        <v>4.2000000000000011</v>
      </c>
      <c r="C45">
        <v>424.84076433121015</v>
      </c>
      <c r="D45">
        <f t="shared" si="0"/>
        <v>4.2484076433121016</v>
      </c>
      <c r="J45">
        <v>-483.3984375</v>
      </c>
      <c r="K45">
        <f t="shared" si="1"/>
        <v>-483.3984375</v>
      </c>
      <c r="L45">
        <f t="shared" si="2"/>
        <v>483.3984375</v>
      </c>
      <c r="M45">
        <f t="shared" si="3"/>
        <v>0.98019801980198018</v>
      </c>
    </row>
    <row r="46" spans="2:13" x14ac:dyDescent="0.2">
      <c r="B46">
        <f t="shared" si="4"/>
        <v>4.3000000000000007</v>
      </c>
      <c r="J46">
        <v>-477.294921875</v>
      </c>
      <c r="K46">
        <f t="shared" si="1"/>
        <v>-477.294921875</v>
      </c>
      <c r="L46">
        <f t="shared" si="2"/>
        <v>477.294921875</v>
      </c>
      <c r="M46">
        <f t="shared" si="3"/>
        <v>0.96782178217821779</v>
      </c>
    </row>
    <row r="47" spans="2:13" x14ac:dyDescent="0.2">
      <c r="B47">
        <f t="shared" si="4"/>
        <v>4.4000000000000004</v>
      </c>
      <c r="J47">
        <v>-473.0224609375</v>
      </c>
      <c r="K47">
        <f t="shared" si="1"/>
        <v>-473.0224609375</v>
      </c>
      <c r="L47">
        <f t="shared" si="2"/>
        <v>473.0224609375</v>
      </c>
      <c r="M47">
        <f t="shared" si="3"/>
        <v>0.95915841584158412</v>
      </c>
    </row>
    <row r="48" spans="2:13" x14ac:dyDescent="0.2">
      <c r="B48">
        <f t="shared" si="4"/>
        <v>4.5</v>
      </c>
      <c r="C48">
        <v>444.90445859872614</v>
      </c>
      <c r="D48">
        <f t="shared" si="0"/>
        <v>4.4490445859872612</v>
      </c>
      <c r="J48">
        <v>-469.3603515625</v>
      </c>
      <c r="K48">
        <f t="shared" si="1"/>
        <v>-469.3603515625</v>
      </c>
      <c r="L48">
        <f t="shared" si="2"/>
        <v>469.3603515625</v>
      </c>
      <c r="M48">
        <f t="shared" si="3"/>
        <v>0.95173267326732669</v>
      </c>
    </row>
    <row r="49" spans="2:13" x14ac:dyDescent="0.2">
      <c r="B49">
        <f t="shared" si="4"/>
        <v>4.5999999999999996</v>
      </c>
      <c r="J49">
        <v>-473.0224609375</v>
      </c>
      <c r="K49">
        <f t="shared" si="1"/>
        <v>-473.0224609375</v>
      </c>
      <c r="L49">
        <f t="shared" si="2"/>
        <v>473.0224609375</v>
      </c>
      <c r="M49">
        <f t="shared" si="3"/>
        <v>0.95915841584158412</v>
      </c>
    </row>
    <row r="50" spans="2:13" x14ac:dyDescent="0.2">
      <c r="B50">
        <f t="shared" si="4"/>
        <v>4.6999999999999993</v>
      </c>
      <c r="C50">
        <v>458.91719745222923</v>
      </c>
      <c r="D50">
        <f t="shared" si="0"/>
        <v>4.5891719745222925</v>
      </c>
      <c r="J50">
        <v>-462.646484375</v>
      </c>
      <c r="K50">
        <f t="shared" si="1"/>
        <v>-462.646484375</v>
      </c>
      <c r="L50">
        <f t="shared" si="2"/>
        <v>462.646484375</v>
      </c>
      <c r="M50">
        <f t="shared" si="3"/>
        <v>0.93811881188118806</v>
      </c>
    </row>
    <row r="51" spans="2:13" x14ac:dyDescent="0.2">
      <c r="B51">
        <f t="shared" si="4"/>
        <v>4.7999999999999989</v>
      </c>
      <c r="J51">
        <v>-463.2568359375</v>
      </c>
      <c r="K51">
        <f t="shared" si="1"/>
        <v>-463.2568359375</v>
      </c>
      <c r="L51">
        <f t="shared" si="2"/>
        <v>463.2568359375</v>
      </c>
      <c r="M51">
        <f t="shared" si="3"/>
        <v>0.9393564356435643</v>
      </c>
    </row>
    <row r="52" spans="2:13" x14ac:dyDescent="0.2">
      <c r="B52">
        <f t="shared" si="4"/>
        <v>4.8999999999999986</v>
      </c>
      <c r="J52">
        <v>-459.5947265625</v>
      </c>
      <c r="K52">
        <f t="shared" si="1"/>
        <v>-459.5947265625</v>
      </c>
      <c r="L52">
        <f t="shared" si="2"/>
        <v>459.5947265625</v>
      </c>
      <c r="M52">
        <f t="shared" si="3"/>
        <v>0.93193069306930698</v>
      </c>
    </row>
    <row r="53" spans="2:13" x14ac:dyDescent="0.2">
      <c r="B53">
        <f t="shared" si="4"/>
        <v>4.9999999999999982</v>
      </c>
      <c r="C53">
        <v>478.02547770700636</v>
      </c>
      <c r="D53">
        <f t="shared" si="0"/>
        <v>4.7802547770700636</v>
      </c>
      <c r="J53">
        <v>-466.30859375</v>
      </c>
      <c r="K53">
        <f t="shared" si="1"/>
        <v>-466.30859375</v>
      </c>
      <c r="L53">
        <f t="shared" si="2"/>
        <v>466.30859375</v>
      </c>
      <c r="M53">
        <f t="shared" si="3"/>
        <v>0.9455445544554455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Light calibration</vt:lpstr>
      <vt:lpstr>Light calibration 18oct2023</vt:lpstr>
      <vt:lpstr>CherRiff-GFP transfection</vt:lpstr>
      <vt:lpstr>CheRiff_eGFP tet-on spiking HEK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Ionic</dc:creator>
  <cp:lastModifiedBy>Morgan Chevalier</cp:lastModifiedBy>
  <dcterms:created xsi:type="dcterms:W3CDTF">2023-07-12T12:25:22Z</dcterms:created>
  <dcterms:modified xsi:type="dcterms:W3CDTF">2023-10-18T15:27:49Z</dcterms:modified>
</cp:coreProperties>
</file>