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5.xml" ContentType="application/vnd.openxmlformats-officedocument.themeOverrid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6.xml" ContentType="application/vnd.openxmlformats-officedocument.themeOverrid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7.xml" ContentType="application/vnd.openxmlformats-officedocument.themeOverrid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heme/themeOverride8.xml" ContentType="application/vnd.openxmlformats-officedocument.themeOverrid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theme/themeOverride9.xml" ContentType="application/vnd.openxmlformats-officedocument.themeOverrid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3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theme/themeOverride10.xml" ContentType="application/vnd.openxmlformats-officedocument.themeOverrid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theme/themeOverride11.xml" ContentType="application/vnd.openxmlformats-officedocument.themeOverrid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theme/themeOverride12.xml" ContentType="application/vnd.openxmlformats-officedocument.themeOverrid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theme/themeOverride13.xml" ContentType="application/vnd.openxmlformats-officedocument.themeOverrid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theme/themeOverride14.xml" ContentType="application/vnd.openxmlformats-officedocument.themeOverrid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theme/themeOverride15.xml" ContentType="application/vnd.openxmlformats-officedocument.themeOverrid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theme/themeOverride16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Kafka" sheetId="3" r:id="rId1"/>
    <sheet name="Storm" sheetId="2" r:id="rId2"/>
    <sheet name="HBase" sheetId="1" r:id="rId3"/>
    <sheet name="Ganglia" sheetId="4" r:id="rId4"/>
  </sheets>
  <calcPr calcId="152511"/>
</workbook>
</file>

<file path=xl/calcChain.xml><?xml version="1.0" encoding="utf-8"?>
<calcChain xmlns="http://schemas.openxmlformats.org/spreadsheetml/2006/main">
  <c r="C49" i="2" l="1"/>
  <c r="C50" i="2"/>
  <c r="C51" i="2"/>
  <c r="C48" i="2"/>
  <c r="C42" i="2"/>
  <c r="C45" i="2"/>
  <c r="C44" i="2"/>
  <c r="C43" i="2"/>
  <c r="C27" i="2"/>
  <c r="C26" i="2"/>
  <c r="C32" i="2"/>
  <c r="C33" i="2"/>
  <c r="C38" i="1" l="1"/>
  <c r="C39" i="1"/>
  <c r="C37" i="1"/>
  <c r="B39" i="1"/>
  <c r="B38" i="1"/>
  <c r="B37" i="1"/>
  <c r="B15" i="3" l="1"/>
  <c r="B14" i="3"/>
  <c r="B13" i="3"/>
  <c r="C5" i="2" l="1"/>
  <c r="C28" i="2"/>
  <c r="G4" i="1"/>
  <c r="G5" i="1"/>
  <c r="G6" i="1"/>
  <c r="G7" i="1"/>
  <c r="G3" i="1"/>
  <c r="C25" i="2"/>
  <c r="C24" i="2"/>
  <c r="C3" i="2"/>
  <c r="C6" i="2"/>
  <c r="C2" i="2"/>
  <c r="C4" i="2"/>
</calcChain>
</file>

<file path=xl/sharedStrings.xml><?xml version="1.0" encoding="utf-8"?>
<sst xmlns="http://schemas.openxmlformats.org/spreadsheetml/2006/main" count="128" uniqueCount="82">
  <si>
    <t>table</t>
  </si>
  <si>
    <t>count</t>
  </si>
  <si>
    <t>as</t>
  </si>
  <si>
    <t>dns</t>
  </si>
  <si>
    <t>netdata10m</t>
  </si>
  <si>
    <t>netdatanosnappy</t>
  </si>
  <si>
    <t>netdataencoding</t>
  </si>
  <si>
    <t>netdata1cf</t>
  </si>
  <si>
    <t>description</t>
  </si>
  <si>
    <t>netdatanosalt</t>
  </si>
  <si>
    <t>salted/snappy/3cf</t>
  </si>
  <si>
    <t>salted/fastdiff/3cf</t>
  </si>
  <si>
    <t>salted/snappy/fastdiff/3cf</t>
  </si>
  <si>
    <t>salted/snappy/1cf</t>
  </si>
  <si>
    <t>snappy/3cf</t>
  </si>
  <si>
    <t>in-cache latency</t>
  </si>
  <si>
    <t>total latency</t>
  </si>
  <si>
    <t>normal</t>
  </si>
  <si>
    <t>no shortcircuit</t>
  </si>
  <si>
    <t>throughput</t>
  </si>
  <si>
    <t>complete latency</t>
  </si>
  <si>
    <t>pending</t>
  </si>
  <si>
    <t>Split Fields Bolt</t>
  </si>
  <si>
    <t>Phoenix Bolt</t>
  </si>
  <si>
    <t>acked</t>
  </si>
  <si>
    <t>time &lt; 1391481300000000</t>
  </si>
  <si>
    <t>time &lt; 1391408130000000</t>
  </si>
  <si>
    <t>time &lt; 1391302840000000</t>
  </si>
  <si>
    <t>time &lt; 1391562950000000</t>
  </si>
  <si>
    <t>rows (million)</t>
  </si>
  <si>
    <t>time &lt; 1391233270000000</t>
  </si>
  <si>
    <t>time &lt; 1391219835000000</t>
  </si>
  <si>
    <t>time &lt; 1391263550000000</t>
  </si>
  <si>
    <t>4-4-4-4-4</t>
  </si>
  <si>
    <t>IP to AS Bolt</t>
  </si>
  <si>
    <t>IP to DNS Bolt</t>
  </si>
  <si>
    <t>4-4-4-12-12</t>
  </si>
  <si>
    <t>topN AS</t>
  </si>
  <si>
    <t>TopN DNS</t>
  </si>
  <si>
    <t>Size (bytes)</t>
  </si>
  <si>
    <t>Size (GB)</t>
  </si>
  <si>
    <t>4-4-4-12-20</t>
  </si>
  <si>
    <t>d</t>
  </si>
  <si>
    <t>column family</t>
  </si>
  <si>
    <t>4-4-4-16-28</t>
  </si>
  <si>
    <t>Execute Latency</t>
  </si>
  <si>
    <t>Bolt</t>
  </si>
  <si>
    <t>4-4-4-16-36</t>
  </si>
  <si>
    <t>table (1m rows)</t>
  </si>
  <si>
    <t>RegionServers</t>
  </si>
  <si>
    <t>messages/sec</t>
  </si>
  <si>
    <t>batch size</t>
  </si>
  <si>
    <t>latency (msec)</t>
  </si>
  <si>
    <t>percentiles</t>
  </si>
  <si>
    <t>avg latency (msec)</t>
  </si>
  <si>
    <t>producers</t>
  </si>
  <si>
    <t>partitions</t>
  </si>
  <si>
    <t>Clients</t>
  </si>
  <si>
    <t>benchmark</t>
  </si>
  <si>
    <t>no salt</t>
  </si>
  <si>
    <t>salting</t>
  </si>
  <si>
    <t>nosalt</t>
  </si>
  <si>
    <t>Phoenix Bolt latency</t>
  </si>
  <si>
    <t>time (1/10)</t>
  </si>
  <si>
    <t>Capacity</t>
  </si>
  <si>
    <t>Parallelism</t>
  </si>
  <si>
    <t>Experiment</t>
  </si>
  <si>
    <t>CPU</t>
  </si>
  <si>
    <t>Storm avg CPU</t>
  </si>
  <si>
    <t>Hbase avg CPU</t>
  </si>
  <si>
    <t>write requests/sec</t>
  </si>
  <si>
    <t>hbase4-storm8</t>
  </si>
  <si>
    <t>hbase4-storm16</t>
  </si>
  <si>
    <t>hbase8-storm8</t>
  </si>
  <si>
    <t>supervisors/rs</t>
  </si>
  <si>
    <t>hbase8-storm4</t>
  </si>
  <si>
    <t>hbase8-storm2</t>
  </si>
  <si>
    <t>hbase16-storm16</t>
  </si>
  <si>
    <t>hbase16-storm8</t>
  </si>
  <si>
    <t>hbase16-storm4</t>
  </si>
  <si>
    <t>regionservers (4 spv)</t>
  </si>
  <si>
    <t>hbase2-storm4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</si>
</sst>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0"/>
    <numFmt numFmtId="165" formatCode="0.000E+00"/>
    <numFmt numFmtId="166" formatCode="0.000"/>
    <numFmt numFmtId="167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2" fillId="0" borderId="0" xfId="0" applyFont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166" fontId="0" fillId="0" borderId="0" xfId="0" applyNumberFormat="1"/>
    <xf numFmtId="0" fontId="0" fillId="0" borderId="0" xfId="0" applyFill="1"/>
    <xf numFmtId="164" fontId="0" fillId="0" borderId="0" xfId="0" applyNumberFormat="1" applyFill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20" fontId="0" fillId="0" borderId="0" xfId="0" applyNumberFormat="1"/>
    <xf numFmtId="0" fontId="0" fillId="0" borderId="0" xfId="0" applyAlignment="1">
      <alignment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vertical="center"/>
    </xf>
    <xf numFmtId="0" fontId="2" fillId="2" borderId="0" xfId="0" applyFont="1" applyFill="1"/>
    <xf numFmtId="0" fontId="2" fillId="0" borderId="1" xfId="0" applyFont="1" applyBorder="1"/>
    <xf numFmtId="0" fontId="2" fillId="0" borderId="2" xfId="0" applyFont="1" applyBorder="1"/>
    <xf numFmtId="0" fontId="0" fillId="2" borderId="3" xfId="0" applyFill="1" applyBorder="1"/>
    <xf numFmtId="1" fontId="0" fillId="0" borderId="4" xfId="0" applyNumberFormat="1" applyBorder="1"/>
    <xf numFmtId="0" fontId="0" fillId="0" borderId="3" xfId="0" applyBorder="1"/>
    <xf numFmtId="0" fontId="0" fillId="0" borderId="5" xfId="0" applyBorder="1"/>
    <xf numFmtId="1" fontId="0" fillId="0" borderId="6" xfId="0" applyNumberFormat="1" applyBorder="1"/>
    <xf numFmtId="0" fontId="0" fillId="0" borderId="2" xfId="0" applyBorder="1"/>
    <xf numFmtId="0" fontId="2" fillId="0" borderId="3" xfId="0" applyFont="1" applyBorder="1"/>
    <xf numFmtId="0" fontId="2" fillId="0" borderId="4" xfId="0" applyFont="1" applyBorder="1"/>
    <xf numFmtId="0" fontId="0" fillId="0" borderId="4" xfId="0" applyBorder="1"/>
    <xf numFmtId="0" fontId="0" fillId="0" borderId="6" xfId="0" applyBorder="1"/>
    <xf numFmtId="0" fontId="2" fillId="0" borderId="0" xfId="0" applyFont="1" applyBorder="1"/>
    <xf numFmtId="0" fontId="0" fillId="0" borderId="0" xfId="0" applyBorder="1"/>
    <xf numFmtId="166" fontId="0" fillId="0" borderId="0" xfId="0" applyNumberFormat="1" applyBorder="1"/>
    <xf numFmtId="166" fontId="0" fillId="0" borderId="4" xfId="0" applyNumberFormat="1" applyBorder="1"/>
    <xf numFmtId="0" fontId="2" fillId="0" borderId="5" xfId="0" applyFont="1" applyBorder="1"/>
    <xf numFmtId="0" fontId="0" fillId="0" borderId="8" xfId="0" applyBorder="1"/>
    <xf numFmtId="166" fontId="0" fillId="0" borderId="8" xfId="0" applyNumberFormat="1" applyBorder="1"/>
    <xf numFmtId="166" fontId="0" fillId="0" borderId="6" xfId="0" applyNumberFormat="1" applyBorder="1"/>
    <xf numFmtId="0" fontId="2" fillId="0" borderId="7" xfId="0" applyFont="1" applyBorder="1"/>
    <xf numFmtId="1" fontId="0" fillId="0" borderId="0" xfId="0" applyNumberFormat="1" applyBorder="1"/>
    <xf numFmtId="0" fontId="0" fillId="0" borderId="3" xfId="0" applyFill="1" applyBorder="1"/>
    <xf numFmtId="1" fontId="0" fillId="0" borderId="0" xfId="0" applyNumberFormat="1" applyFill="1" applyBorder="1"/>
    <xf numFmtId="1" fontId="0" fillId="0" borderId="8" xfId="0" applyNumberFormat="1" applyBorder="1"/>
    <xf numFmtId="0" fontId="1" fillId="0" borderId="3" xfId="0" applyFont="1" applyBorder="1"/>
    <xf numFmtId="0" fontId="1" fillId="0" borderId="5" xfId="0" applyFont="1" applyBorder="1"/>
    <xf numFmtId="167" fontId="0" fillId="0" borderId="0" xfId="0" applyNumberFormat="1"/>
    <xf numFmtId="9" fontId="0" fillId="0" borderId="0" xfId="0" applyNumberFormat="1"/>
    <xf numFmtId="0" fontId="2" fillId="0" borderId="7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1.xml"/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2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3.xml"/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4.xml"/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5.xml"/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6.xml"/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Producer batch size throughput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5.6500000000000022E-2"/>
                  <c:y val="-3.931722076407116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1.2055555555555555E-2"/>
                  <c:y val="6.9790755322251385E-3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dLblPos val="t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Kafka!$A$3:$A$9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  <c:pt idx="5">
                  <c:v>3200</c:v>
                </c:pt>
                <c:pt idx="6">
                  <c:v>6400</c:v>
                </c:pt>
              </c:numCache>
            </c:numRef>
          </c:xVal>
          <c:yVal>
            <c:numRef>
              <c:f>Kafka!$B$3:$B$9</c:f>
              <c:numCache>
                <c:formatCode>0</c:formatCode>
                <c:ptCount val="7"/>
                <c:pt idx="0">
                  <c:v>12658</c:v>
                </c:pt>
                <c:pt idx="1">
                  <c:v>25516</c:v>
                </c:pt>
                <c:pt idx="2">
                  <c:v>49397</c:v>
                </c:pt>
                <c:pt idx="3">
                  <c:v>104597</c:v>
                </c:pt>
                <c:pt idx="4">
                  <c:v>188730</c:v>
                </c:pt>
                <c:pt idx="5">
                  <c:v>293877</c:v>
                </c:pt>
                <c:pt idx="6">
                  <c:v>381859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5047392"/>
        <c:axId val="865037600"/>
      </c:scatterChart>
      <c:valAx>
        <c:axId val="865047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Batch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865037600"/>
        <c:crosses val="autoZero"/>
        <c:crossBetween val="midCat"/>
      </c:valAx>
      <c:valAx>
        <c:axId val="86503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Throughput (thousand messages/sec)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0,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865047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Salting throughput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Non-salted table</c:v>
          </c:tx>
          <c:spPr>
            <a:pattFill prst="openDmnd">
              <a:fgClr>
                <a:sysClr val="window" lastClr="FFFFFF"/>
              </a:fgClr>
              <a:bgClr>
                <a:srgbClr val="C0504D"/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count</c:v>
              </c:pt>
              <c:pt idx="1">
                <c:v>topN AS</c:v>
              </c:pt>
            </c:strLit>
          </c:cat>
          <c:val>
            <c:numRef>
              <c:f>Storm!$C$33</c:f>
              <c:numCache>
                <c:formatCode>0</c:formatCode>
                <c:ptCount val="1"/>
                <c:pt idx="0">
                  <c:v>1143.0333333333333</c:v>
                </c:pt>
              </c:numCache>
            </c:numRef>
          </c:val>
        </c:ser>
        <c:ser>
          <c:idx val="0"/>
          <c:order val="1"/>
          <c:tx>
            <c:v>Salted table</c:v>
          </c:tx>
          <c:spPr>
            <a:pattFill prst="dotDmnd">
              <a:fgClr>
                <a:sysClr val="window" lastClr="FFFFFF"/>
              </a:fgClr>
              <a:bgClr>
                <a:srgbClr val="4F81BD"/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count</c:v>
              </c:pt>
              <c:pt idx="1">
                <c:v>topN AS</c:v>
              </c:pt>
            </c:strLit>
          </c:cat>
          <c:val>
            <c:numRef>
              <c:f>Storm!$C$32</c:f>
              <c:numCache>
                <c:formatCode>0</c:formatCode>
                <c:ptCount val="1"/>
                <c:pt idx="0">
                  <c:v>2781.8333333333335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39085856"/>
        <c:axId val="939086400"/>
      </c:barChart>
      <c:catAx>
        <c:axId val="939085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el-GR"/>
          </a:p>
        </c:txPr>
        <c:crossAx val="939086400"/>
        <c:crosses val="autoZero"/>
        <c:auto val="1"/>
        <c:lblAlgn val="ctr"/>
        <c:lblOffset val="100"/>
        <c:noMultiLvlLbl val="0"/>
      </c:catAx>
      <c:valAx>
        <c:axId val="93908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 i="0" baseline="0">
                    <a:effectLst/>
                  </a:rPr>
                  <a:t>Throughput (messages/sec)</a:t>
                </a:r>
                <a:endParaRPr lang="el-GR" sz="11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939085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Salting Phoenix Bolt latency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Non-salted table</c:v>
          </c:tx>
          <c:spPr>
            <a:pattFill prst="openDmnd">
              <a:fgClr>
                <a:sysClr val="window" lastClr="FFFFFF"/>
              </a:fgClr>
              <a:bgClr>
                <a:srgbClr val="C0504D"/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count</c:v>
              </c:pt>
              <c:pt idx="1">
                <c:v>topN AS</c:v>
              </c:pt>
            </c:strLit>
          </c:cat>
          <c:val>
            <c:numRef>
              <c:f>Storm!$D$33</c:f>
              <c:numCache>
                <c:formatCode>0.000</c:formatCode>
                <c:ptCount val="1"/>
                <c:pt idx="0">
                  <c:v>30.72</c:v>
                </c:pt>
              </c:numCache>
            </c:numRef>
          </c:val>
        </c:ser>
        <c:ser>
          <c:idx val="0"/>
          <c:order val="1"/>
          <c:tx>
            <c:v>Salted table</c:v>
          </c:tx>
          <c:spPr>
            <a:pattFill prst="dotDmnd">
              <a:fgClr>
                <a:sysClr val="window" lastClr="FFFFFF"/>
              </a:fgClr>
              <a:bgClr>
                <a:srgbClr val="4F81BD"/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count</c:v>
              </c:pt>
              <c:pt idx="1">
                <c:v>topN AS</c:v>
              </c:pt>
            </c:strLit>
          </c:cat>
          <c:val>
            <c:numRef>
              <c:f>Storm!$D$32</c:f>
              <c:numCache>
                <c:formatCode>General</c:formatCode>
                <c:ptCount val="1"/>
                <c:pt idx="0">
                  <c:v>7.7839999999999998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39090208"/>
        <c:axId val="939087488"/>
      </c:barChart>
      <c:catAx>
        <c:axId val="939090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el-GR"/>
          </a:p>
        </c:txPr>
        <c:crossAx val="939087488"/>
        <c:crosses val="autoZero"/>
        <c:auto val="1"/>
        <c:lblAlgn val="ctr"/>
        <c:lblOffset val="100"/>
        <c:noMultiLvlLbl val="0"/>
      </c:catAx>
      <c:valAx>
        <c:axId val="93908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 i="0" baseline="0">
                    <a:effectLst/>
                  </a:rPr>
                  <a:t>Execute latency (msec)</a:t>
                </a:r>
                <a:endParaRPr lang="el-GR" sz="11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93909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Cluster size versus throughput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Storm!$A$42:$A$45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xVal>
          <c:yVal>
            <c:numRef>
              <c:f>Storm!$C$42:$C$45</c:f>
              <c:numCache>
                <c:formatCode>0</c:formatCode>
                <c:ptCount val="4"/>
                <c:pt idx="0">
                  <c:v>2163.1666666666665</c:v>
                </c:pt>
                <c:pt idx="1">
                  <c:v>2805.1</c:v>
                </c:pt>
                <c:pt idx="2">
                  <c:v>3453.4</c:v>
                </c:pt>
                <c:pt idx="3">
                  <c:v>3988</c:v>
                </c:pt>
              </c:numCache>
            </c:numRef>
          </c:y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939088032"/>
        <c:axId val="939094560"/>
      </c:scatterChart>
      <c:valAx>
        <c:axId val="939088032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Supervisors/RegionServers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939094560"/>
        <c:crosses val="autoZero"/>
        <c:crossBetween val="midCat"/>
      </c:valAx>
      <c:valAx>
        <c:axId val="93909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 i="0" baseline="0">
                    <a:effectLst/>
                  </a:rPr>
                  <a:t>Throughput (messages/sec)</a:t>
                </a:r>
                <a:endParaRPr lang="el-GR" sz="11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939088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HBase cluster size versus throughput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Storm!$A$48:$A$51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xVal>
          <c:yVal>
            <c:numRef>
              <c:f>Storm!$C$48:$C$51</c:f>
              <c:numCache>
                <c:formatCode>0</c:formatCode>
                <c:ptCount val="4"/>
                <c:pt idx="0">
                  <c:v>2384.9666666666667</c:v>
                </c:pt>
                <c:pt idx="1">
                  <c:v>2805.1</c:v>
                </c:pt>
                <c:pt idx="2">
                  <c:v>2948.3333333333335</c:v>
                </c:pt>
                <c:pt idx="3">
                  <c:v>3280.8</c:v>
                </c:pt>
              </c:numCache>
            </c:numRef>
          </c:y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939701904"/>
        <c:axId val="939702992"/>
      </c:scatterChart>
      <c:valAx>
        <c:axId val="939701904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RegionServers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939702992"/>
        <c:crosses val="autoZero"/>
        <c:crossBetween val="midCat"/>
      </c:valAx>
      <c:valAx>
        <c:axId val="93970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 i="0" baseline="0">
                    <a:effectLst/>
                  </a:rPr>
                  <a:t>Throughput (messages/sec)</a:t>
                </a:r>
                <a:endParaRPr lang="el-GR" sz="11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939701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Cluster size versus</a:t>
            </a:r>
            <a:r>
              <a:rPr lang="en-US" sz="1600" b="1" baseline="0"/>
              <a:t> CPU utilization</a:t>
            </a:r>
            <a:endParaRPr lang="en-US" sz="16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Storm cluster</c:v>
          </c:tx>
          <c:spPr>
            <a:pattFill prst="openDmnd">
              <a:fgClr>
                <a:sysClr val="window" lastClr="FFFFFF"/>
              </a:fgClr>
              <a:bgClr>
                <a:schemeClr val="accent1"/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Storm!$A$42:$A$45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cat>
          <c:val>
            <c:numRef>
              <c:f>Storm!$D$42:$D$45</c:f>
              <c:numCache>
                <c:formatCode>0%</c:formatCode>
                <c:ptCount val="4"/>
                <c:pt idx="0">
                  <c:v>0.61299999999999999</c:v>
                </c:pt>
                <c:pt idx="1">
                  <c:v>0.48749999999999999</c:v>
                </c:pt>
                <c:pt idx="2">
                  <c:v>0.36799999999999999</c:v>
                </c:pt>
                <c:pt idx="3">
                  <c:v>0.23400000000000001</c:v>
                </c:pt>
              </c:numCache>
            </c:numRef>
          </c:val>
        </c:ser>
        <c:ser>
          <c:idx val="1"/>
          <c:order val="1"/>
          <c:tx>
            <c:v>HBase cluster</c:v>
          </c:tx>
          <c:spPr>
            <a:pattFill prst="dotDmnd">
              <a:fgClr>
                <a:sysClr val="window" lastClr="FFFFFF"/>
              </a:fgClr>
              <a:bgClr>
                <a:schemeClr val="accent2"/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Storm!$A$42:$A$45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cat>
          <c:val>
            <c:numRef>
              <c:f>Storm!$E$42:$E$45</c:f>
              <c:numCache>
                <c:formatCode>0%</c:formatCode>
                <c:ptCount val="4"/>
                <c:pt idx="0">
                  <c:v>0.64700000000000002</c:v>
                </c:pt>
                <c:pt idx="1">
                  <c:v>0.53</c:v>
                </c:pt>
                <c:pt idx="2">
                  <c:v>0.374</c:v>
                </c:pt>
                <c:pt idx="3">
                  <c:v>0.17810000000000001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39699184"/>
        <c:axId val="939698096"/>
      </c:barChart>
      <c:catAx>
        <c:axId val="939699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Supervisors/RegionServers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939698096"/>
        <c:crosses val="autoZero"/>
        <c:auto val="1"/>
        <c:lblAlgn val="ctr"/>
        <c:lblOffset val="100"/>
        <c:noMultiLvlLbl val="0"/>
      </c:catAx>
      <c:valAx>
        <c:axId val="93969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Average CPU utilization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939699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Compression</a:t>
            </a:r>
            <a:r>
              <a:rPr lang="en-US" sz="1600" b="1" baseline="0"/>
              <a:t> and Data Block Encoding latency</a:t>
            </a:r>
            <a:endParaRPr lang="en-US" sz="16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Fast Diff Encoding</c:v>
          </c:tx>
          <c:spPr>
            <a:pattFill prst="openDmnd">
              <a:fgClr>
                <a:sysClr val="window" lastClr="FFFFFF"/>
              </a:fgClr>
              <a:bgClr>
                <a:schemeClr val="accent2"/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count</c:v>
              </c:pt>
              <c:pt idx="1">
                <c:v>topN AS</c:v>
              </c:pt>
            </c:strLit>
          </c:cat>
          <c:val>
            <c:numRef>
              <c:f>HBase!$C$4:$D$4</c:f>
              <c:numCache>
                <c:formatCode>#,##0.000</c:formatCode>
                <c:ptCount val="2"/>
                <c:pt idx="0">
                  <c:v>5.1459999999999999</c:v>
                </c:pt>
                <c:pt idx="1">
                  <c:v>8.52</c:v>
                </c:pt>
              </c:numCache>
            </c:numRef>
          </c:val>
        </c:ser>
        <c:ser>
          <c:idx val="0"/>
          <c:order val="1"/>
          <c:tx>
            <c:v>Snappy compression</c:v>
          </c:tx>
          <c:spPr>
            <a:pattFill prst="dotDmnd">
              <a:fgClr>
                <a:sysClr val="window" lastClr="FFFFFF"/>
              </a:fgClr>
              <a:bgClr>
                <a:schemeClr val="accent1"/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count</c:v>
              </c:pt>
              <c:pt idx="1">
                <c:v>topN AS</c:v>
              </c:pt>
            </c:strLit>
          </c:cat>
          <c:val>
            <c:numRef>
              <c:f>HBase!$C$3:$D$3</c:f>
              <c:numCache>
                <c:formatCode>#,##0.000</c:formatCode>
                <c:ptCount val="2"/>
                <c:pt idx="0">
                  <c:v>3.7829999999999999</c:v>
                </c:pt>
                <c:pt idx="1">
                  <c:v>7.2430000000000003</c:v>
                </c:pt>
              </c:numCache>
            </c:numRef>
          </c:val>
        </c:ser>
        <c:ser>
          <c:idx val="2"/>
          <c:order val="2"/>
          <c:tx>
            <c:v>Fast Diff and Snappy</c:v>
          </c:tx>
          <c:spPr>
            <a:pattFill prst="ltDnDiag">
              <a:fgClr>
                <a:sysClr val="window" lastClr="FFFFFF"/>
              </a:fgClr>
              <a:bgClr>
                <a:schemeClr val="accent3"/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HBase!$C$5:$D$5</c:f>
              <c:numCache>
                <c:formatCode>#,##0.000</c:formatCode>
                <c:ptCount val="2"/>
                <c:pt idx="0">
                  <c:v>6.0170000000000003</c:v>
                </c:pt>
                <c:pt idx="1">
                  <c:v>10.146000000000001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39704624"/>
        <c:axId val="939697552"/>
      </c:barChart>
      <c:catAx>
        <c:axId val="939704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939697552"/>
        <c:crosses val="autoZero"/>
        <c:auto val="1"/>
        <c:lblAlgn val="ctr"/>
        <c:lblOffset val="100"/>
        <c:noMultiLvlLbl val="0"/>
      </c:catAx>
      <c:valAx>
        <c:axId val="93969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Latency (sec)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939704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Column families in-cache latency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1 column family</c:v>
          </c:tx>
          <c:spPr>
            <a:pattFill prst="openDmnd">
              <a:fgClr>
                <a:sysClr val="window" lastClr="FFFFFF"/>
              </a:fgClr>
              <a:bgClr>
                <a:srgbClr val="C0504D"/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count</c:v>
              </c:pt>
              <c:pt idx="1">
                <c:v>topN AS</c:v>
              </c:pt>
            </c:strLit>
          </c:cat>
          <c:val>
            <c:numRef>
              <c:f>HBase!$C$6:$D$6</c:f>
              <c:numCache>
                <c:formatCode>#,##0.000</c:formatCode>
                <c:ptCount val="2"/>
                <c:pt idx="0">
                  <c:v>4.5069999999999997</c:v>
                </c:pt>
                <c:pt idx="1">
                  <c:v>6.8940000000000001</c:v>
                </c:pt>
              </c:numCache>
            </c:numRef>
          </c:val>
        </c:ser>
        <c:ser>
          <c:idx val="0"/>
          <c:order val="1"/>
          <c:tx>
            <c:v>3 column families</c:v>
          </c:tx>
          <c:spPr>
            <a:pattFill prst="dotDmnd">
              <a:fgClr>
                <a:sysClr val="window" lastClr="FFFFFF"/>
              </a:fgClr>
              <a:bgClr>
                <a:srgbClr val="4F81BD"/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count</c:v>
              </c:pt>
              <c:pt idx="1">
                <c:v>topN AS</c:v>
              </c:pt>
            </c:strLit>
          </c:cat>
          <c:val>
            <c:numRef>
              <c:f>HBase!$C$3:$D$3</c:f>
              <c:numCache>
                <c:formatCode>#,##0.000</c:formatCode>
                <c:ptCount val="2"/>
                <c:pt idx="0">
                  <c:v>3.7829999999999999</c:v>
                </c:pt>
                <c:pt idx="1">
                  <c:v>7.2430000000000003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39703536"/>
        <c:axId val="939707888"/>
      </c:barChart>
      <c:catAx>
        <c:axId val="939703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939707888"/>
        <c:crosses val="autoZero"/>
        <c:auto val="1"/>
        <c:lblAlgn val="ctr"/>
        <c:lblOffset val="100"/>
        <c:noMultiLvlLbl val="0"/>
      </c:catAx>
      <c:valAx>
        <c:axId val="93970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Latency (sec)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939703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Salted table latency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Not salted table</c:v>
          </c:tx>
          <c:spPr>
            <a:pattFill prst="openDmnd">
              <a:fgClr>
                <a:sysClr val="window" lastClr="FFFFFF"/>
              </a:fgClr>
              <a:bgClr>
                <a:srgbClr val="C0504D"/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count</c:v>
              </c:pt>
              <c:pt idx="1">
                <c:v>topN AS</c:v>
              </c:pt>
            </c:strLit>
          </c:cat>
          <c:val>
            <c:numRef>
              <c:f>HBase!$C$7:$D$7</c:f>
              <c:numCache>
                <c:formatCode>#,##0.000</c:formatCode>
                <c:ptCount val="2"/>
                <c:pt idx="0" formatCode="General">
                  <c:v>11.747</c:v>
                </c:pt>
                <c:pt idx="1">
                  <c:v>23.123000000000001</c:v>
                </c:pt>
              </c:numCache>
            </c:numRef>
          </c:val>
        </c:ser>
        <c:ser>
          <c:idx val="0"/>
          <c:order val="1"/>
          <c:tx>
            <c:v>Salted table (4 buckets)</c:v>
          </c:tx>
          <c:spPr>
            <a:pattFill prst="dotDmnd">
              <a:fgClr>
                <a:sysClr val="window" lastClr="FFFFFF"/>
              </a:fgClr>
              <a:bgClr>
                <a:srgbClr val="4F81BD"/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count</c:v>
              </c:pt>
              <c:pt idx="1">
                <c:v>topN AS</c:v>
              </c:pt>
            </c:strLit>
          </c:cat>
          <c:val>
            <c:numRef>
              <c:f>HBase!$C$3:$D$3</c:f>
              <c:numCache>
                <c:formatCode>#,##0.000</c:formatCode>
                <c:ptCount val="2"/>
                <c:pt idx="0">
                  <c:v>3.7829999999999999</c:v>
                </c:pt>
                <c:pt idx="1">
                  <c:v>7.2430000000000003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39693744"/>
        <c:axId val="939695376"/>
      </c:barChart>
      <c:catAx>
        <c:axId val="939693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939695376"/>
        <c:crosses val="autoZero"/>
        <c:auto val="1"/>
        <c:lblAlgn val="ctr"/>
        <c:lblOffset val="100"/>
        <c:noMultiLvlLbl val="0"/>
      </c:catAx>
      <c:valAx>
        <c:axId val="93969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Latency (sec)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939693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Table size versus latency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HBase!$C$2</c:f>
              <c:strCache>
                <c:ptCount val="1"/>
                <c:pt idx="0">
                  <c:v>count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HBase!$A$13:$A$16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HBase!$C$13:$C$16</c:f>
              <c:numCache>
                <c:formatCode>General</c:formatCode>
                <c:ptCount val="4"/>
                <c:pt idx="0">
                  <c:v>4.5960000000000001</c:v>
                </c:pt>
                <c:pt idx="1">
                  <c:v>9.516</c:v>
                </c:pt>
                <c:pt idx="2">
                  <c:v>13.477</c:v>
                </c:pt>
                <c:pt idx="3">
                  <c:v>15.430999999999999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HBase!$D$2</c:f>
              <c:strCache>
                <c:ptCount val="1"/>
                <c:pt idx="0">
                  <c:v>topN AS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plus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HBase!$A$13:$A$16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HBase!$D$13:$D$16</c:f>
              <c:numCache>
                <c:formatCode>General</c:formatCode>
                <c:ptCount val="4"/>
                <c:pt idx="0">
                  <c:v>8.3149999999999995</c:v>
                </c:pt>
                <c:pt idx="1">
                  <c:v>17.628</c:v>
                </c:pt>
                <c:pt idx="2">
                  <c:v>27.989000000000001</c:v>
                </c:pt>
                <c:pt idx="3">
                  <c:v>34.064999999999998</c:v>
                </c:pt>
              </c:numCache>
            </c:numRef>
          </c:y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939700272"/>
        <c:axId val="939701360"/>
      </c:scatterChart>
      <c:valAx>
        <c:axId val="939700272"/>
        <c:scaling>
          <c:orientation val="minMax"/>
          <c:min val="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Table size (million</a:t>
                </a:r>
                <a:r>
                  <a:rPr lang="en-US" sz="1100" b="1" baseline="0"/>
                  <a:t> </a:t>
                </a:r>
                <a:r>
                  <a:rPr lang="en-US" sz="1100" b="1"/>
                  <a:t>rows)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939701360"/>
        <c:crosses val="autoZero"/>
        <c:crossBetween val="midCat"/>
      </c:valAx>
      <c:valAx>
        <c:axId val="93970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Latency (sec)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939700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Table size versus latency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topN DNS</c:v>
          </c:tx>
          <c:spPr>
            <a:ln w="28575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HBase!$A$10:$A$13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</c:numCache>
            </c:numRef>
          </c:xVal>
          <c:yVal>
            <c:numRef>
              <c:f>HBase!$E$10:$E$13</c:f>
              <c:numCache>
                <c:formatCode>General</c:formatCode>
                <c:ptCount val="4"/>
                <c:pt idx="0">
                  <c:v>5.4909999999999997</c:v>
                </c:pt>
                <c:pt idx="1">
                  <c:v>11.846</c:v>
                </c:pt>
                <c:pt idx="2">
                  <c:v>26.991</c:v>
                </c:pt>
                <c:pt idx="3">
                  <c:v>63.213000000000001</c:v>
                </c:pt>
              </c:numCache>
            </c:numRef>
          </c:y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939704080"/>
        <c:axId val="939705168"/>
      </c:scatterChart>
      <c:valAx>
        <c:axId val="939704080"/>
        <c:scaling>
          <c:orientation val="minMax"/>
          <c:max val="1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Table</a:t>
                </a:r>
                <a:r>
                  <a:rPr lang="en-US" sz="1100" b="1" baseline="0"/>
                  <a:t> size (m</a:t>
                </a:r>
                <a:r>
                  <a:rPr lang="en-US" sz="1100" b="1"/>
                  <a:t>illion</a:t>
                </a:r>
                <a:r>
                  <a:rPr lang="en-US" sz="1100" b="1" baseline="0"/>
                  <a:t> </a:t>
                </a:r>
                <a:r>
                  <a:rPr lang="en-US" sz="1100" b="1"/>
                  <a:t>rows)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939705168"/>
        <c:crosses val="autoZero"/>
        <c:crossBetween val="midCat"/>
      </c:valAx>
      <c:valAx>
        <c:axId val="93970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Latency (sec)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939704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Multiple producers throughput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numFmt formatCode="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Kafka!$A$12:$A$15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Kafka!$B$12:$B$15</c:f>
              <c:numCache>
                <c:formatCode>0</c:formatCode>
                <c:ptCount val="4"/>
                <c:pt idx="0">
                  <c:v>12658</c:v>
                </c:pt>
                <c:pt idx="1">
                  <c:v>23985</c:v>
                </c:pt>
                <c:pt idx="2">
                  <c:v>33361</c:v>
                </c:pt>
                <c:pt idx="3">
                  <c:v>41420</c:v>
                </c:pt>
              </c:numCache>
            </c:numRef>
          </c:y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865047936"/>
        <c:axId val="865044128"/>
      </c:scatterChart>
      <c:valAx>
        <c:axId val="865047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Producers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865044128"/>
        <c:crosses val="autoZero"/>
        <c:crossBetween val="midCat"/>
        <c:majorUnit val="1"/>
      </c:valAx>
      <c:valAx>
        <c:axId val="86504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Throughput (thousand messages/sec)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0,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865047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baseline="0">
                <a:effectLst/>
              </a:rPr>
              <a:t>Compression and Data Block Encoding </a:t>
            </a:r>
          </a:p>
          <a:p>
            <a:pPr>
              <a:defRPr/>
            </a:pPr>
            <a:r>
              <a:rPr lang="en-US" sz="1600" b="1" i="0" baseline="0">
                <a:effectLst/>
              </a:rPr>
              <a:t>on-disk size</a:t>
            </a:r>
            <a:endParaRPr lang="el-GR" sz="16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Fast Diff encoding</c:v>
          </c:tx>
          <c:spPr>
            <a:pattFill prst="openDmnd">
              <a:fgClr>
                <a:sysClr val="window" lastClr="FFFFFF"/>
              </a:fgClr>
              <a:bgClr>
                <a:srgbClr val="C0504D"/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count</c:v>
              </c:pt>
              <c:pt idx="1">
                <c:v>topN AS</c:v>
              </c:pt>
            </c:strLit>
          </c:cat>
          <c:val>
            <c:numRef>
              <c:f>HBase!$G$4</c:f>
              <c:numCache>
                <c:formatCode>0.000</c:formatCode>
                <c:ptCount val="1"/>
                <c:pt idx="0">
                  <c:v>2.9698932943865657</c:v>
                </c:pt>
              </c:numCache>
            </c:numRef>
          </c:val>
        </c:ser>
        <c:ser>
          <c:idx val="0"/>
          <c:order val="1"/>
          <c:tx>
            <c:v>Snappy compression</c:v>
          </c:tx>
          <c:spPr>
            <a:pattFill prst="dotDmnd">
              <a:fgClr>
                <a:sysClr val="window" lastClr="FFFFFF"/>
              </a:fgClr>
              <a:bgClr>
                <a:srgbClr val="4F81BD"/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count</c:v>
              </c:pt>
              <c:pt idx="1">
                <c:v>topN AS</c:v>
              </c:pt>
            </c:strLit>
          </c:cat>
          <c:val>
            <c:numRef>
              <c:f>HBase!$G$3</c:f>
              <c:numCache>
                <c:formatCode>0.000</c:formatCode>
                <c:ptCount val="1"/>
                <c:pt idx="0">
                  <c:v>1.6159847918897867</c:v>
                </c:pt>
              </c:numCache>
            </c:numRef>
          </c:val>
        </c:ser>
        <c:ser>
          <c:idx val="2"/>
          <c:order val="2"/>
          <c:tx>
            <c:v>Fast Diff and Snappy</c:v>
          </c:tx>
          <c:spPr>
            <a:pattFill prst="ltDnDiag">
              <a:fgClr>
                <a:sysClr val="window" lastClr="FFFFFF"/>
              </a:fgClr>
              <a:bgClr>
                <a:srgbClr val="9BBB59"/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HBase!$G$5</c:f>
              <c:numCache>
                <c:formatCode>0.000</c:formatCode>
                <c:ptCount val="1"/>
                <c:pt idx="0">
                  <c:v>1.057675389572978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40543824"/>
        <c:axId val="940554160"/>
      </c:barChart>
      <c:catAx>
        <c:axId val="940543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el-GR"/>
          </a:p>
        </c:txPr>
        <c:crossAx val="940554160"/>
        <c:crosses val="autoZero"/>
        <c:auto val="1"/>
        <c:lblAlgn val="ctr"/>
        <c:lblOffset val="100"/>
        <c:noMultiLvlLbl val="0"/>
      </c:catAx>
      <c:valAx>
        <c:axId val="94055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Size (GB)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940543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Column family relative</a:t>
            </a:r>
            <a:r>
              <a:rPr lang="en-US" sz="1600" b="1" baseline="0"/>
              <a:t> sizes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pattFill prst="dotDmnd">
                <a:fgClr>
                  <a:sysClr val="window" lastClr="FFFFFF"/>
                </a:fgClr>
                <a:bgClr>
                  <a:schemeClr val="accent1"/>
                </a:bgClr>
              </a:patt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pattFill prst="openDmnd">
                <a:fgClr>
                  <a:sysClr val="window" lastClr="FFFFFF"/>
                </a:fgClr>
                <a:bgClr>
                  <a:schemeClr val="accent2"/>
                </a:bgClr>
              </a:patt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pattFill prst="ltDnDiag">
                <a:fgClr>
                  <a:sysClr val="window" lastClr="FFFFFF"/>
                </a:fgClr>
                <a:bgClr>
                  <a:schemeClr val="accent3"/>
                </a:bgClr>
              </a:patt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</c:ext>
            </c:extLst>
          </c:dLbls>
          <c:cat>
            <c:strRef>
              <c:f>HBase!$A$19:$A$21</c:f>
              <c:strCache>
                <c:ptCount val="3"/>
                <c:pt idx="0">
                  <c:v>d</c:v>
                </c:pt>
                <c:pt idx="1">
                  <c:v>as</c:v>
                </c:pt>
                <c:pt idx="2">
                  <c:v>dns</c:v>
                </c:pt>
              </c:strCache>
            </c:strRef>
          </c:cat>
          <c:val>
            <c:numRef>
              <c:f>HBase!$B$19:$B$21</c:f>
              <c:numCache>
                <c:formatCode>General</c:formatCode>
                <c:ptCount val="3"/>
                <c:pt idx="0">
                  <c:v>165974013</c:v>
                </c:pt>
                <c:pt idx="1">
                  <c:v>35908488</c:v>
                </c:pt>
                <c:pt idx="2">
                  <c:v>55632154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HDFS short-circuit reads latency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HDFS short-circuit disabled</c:v>
          </c:tx>
          <c:spPr>
            <a:pattFill prst="openDmnd">
              <a:fgClr>
                <a:sysClr val="window" lastClr="FFFFFF"/>
              </a:fgClr>
              <a:bgClr>
                <a:srgbClr val="C0504D"/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count</c:v>
              </c:pt>
              <c:pt idx="1">
                <c:v>topN AS</c:v>
              </c:pt>
            </c:strLit>
          </c:cat>
          <c:val>
            <c:numRef>
              <c:f>HBase!$B$27</c:f>
              <c:numCache>
                <c:formatCode>General</c:formatCode>
                <c:ptCount val="1"/>
                <c:pt idx="0">
                  <c:v>4.4029999999999996</c:v>
                </c:pt>
              </c:numCache>
            </c:numRef>
          </c:val>
        </c:ser>
        <c:ser>
          <c:idx val="0"/>
          <c:order val="1"/>
          <c:tx>
            <c:v>HDFS short-circuit enabled</c:v>
          </c:tx>
          <c:spPr>
            <a:pattFill prst="dotDmnd">
              <a:fgClr>
                <a:sysClr val="window" lastClr="FFFFFF"/>
              </a:fgClr>
              <a:bgClr>
                <a:srgbClr val="4F81BD"/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count</c:v>
              </c:pt>
              <c:pt idx="1">
                <c:v>topN AS</c:v>
              </c:pt>
            </c:strLit>
          </c:cat>
          <c:val>
            <c:numRef>
              <c:f>HBase!$B$25</c:f>
              <c:numCache>
                <c:formatCode>General</c:formatCode>
                <c:ptCount val="1"/>
                <c:pt idx="0">
                  <c:v>1.671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40550352"/>
        <c:axId val="940540016"/>
      </c:barChart>
      <c:catAx>
        <c:axId val="94055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el-GR"/>
          </a:p>
        </c:txPr>
        <c:crossAx val="940540016"/>
        <c:crosses val="autoZero"/>
        <c:auto val="1"/>
        <c:lblAlgn val="ctr"/>
        <c:lblOffset val="100"/>
        <c:noMultiLvlLbl val="0"/>
      </c:catAx>
      <c:valAx>
        <c:axId val="94054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Latency (sec)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940550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Column families total latency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1 column family</c:v>
          </c:tx>
          <c:spPr>
            <a:pattFill prst="openDmnd">
              <a:fgClr>
                <a:sysClr val="window" lastClr="FFFFFF"/>
              </a:fgClr>
              <a:bgClr>
                <a:srgbClr val="C0504D"/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count</c:v>
              </c:pt>
              <c:pt idx="1">
                <c:v>topN AS</c:v>
              </c:pt>
            </c:strLit>
          </c:cat>
          <c:val>
            <c:numRef>
              <c:f>HBase!$B$26:$C$26</c:f>
              <c:numCache>
                <c:formatCode>General</c:formatCode>
                <c:ptCount val="2"/>
                <c:pt idx="0">
                  <c:v>3.7949999999999999</c:v>
                </c:pt>
                <c:pt idx="1">
                  <c:v>5.3730000000000002</c:v>
                </c:pt>
              </c:numCache>
            </c:numRef>
          </c:val>
        </c:ser>
        <c:ser>
          <c:idx val="0"/>
          <c:order val="1"/>
          <c:tx>
            <c:v>3 column families</c:v>
          </c:tx>
          <c:spPr>
            <a:pattFill prst="dotDmnd">
              <a:fgClr>
                <a:sysClr val="window" lastClr="FFFFFF"/>
              </a:fgClr>
              <a:bgClr>
                <a:srgbClr val="4F81BD"/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count</c:v>
              </c:pt>
              <c:pt idx="1">
                <c:v>topN AS</c:v>
              </c:pt>
            </c:strLit>
          </c:cat>
          <c:val>
            <c:numRef>
              <c:f>HBase!$B$25:$C$25</c:f>
              <c:numCache>
                <c:formatCode>General</c:formatCode>
                <c:ptCount val="2"/>
                <c:pt idx="0">
                  <c:v>1.671</c:v>
                </c:pt>
                <c:pt idx="1">
                  <c:v>3.2309999999999999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40550896"/>
        <c:axId val="940540560"/>
      </c:barChart>
      <c:catAx>
        <c:axId val="940550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940540560"/>
        <c:crosses val="autoZero"/>
        <c:auto val="1"/>
        <c:lblAlgn val="ctr"/>
        <c:lblOffset val="100"/>
        <c:noMultiLvlLbl val="0"/>
      </c:catAx>
      <c:valAx>
        <c:axId val="94054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Latency (sec)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94055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Multiple</a:t>
            </a:r>
            <a:r>
              <a:rPr lang="en-US" sz="1600" b="1" baseline="0"/>
              <a:t> p</a:t>
            </a:r>
            <a:r>
              <a:rPr lang="en-US" sz="1600" b="1"/>
              <a:t>hoenix clients latency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HBase!$B$35</c:f>
              <c:strCache>
                <c:ptCount val="1"/>
                <c:pt idx="0">
                  <c:v>count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HBase!$A$36:$A$39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HBase!$B$36:$B$39</c:f>
              <c:numCache>
                <c:formatCode>#,##0.000</c:formatCode>
                <c:ptCount val="4"/>
                <c:pt idx="0">
                  <c:v>3.7829999999999999</c:v>
                </c:pt>
                <c:pt idx="1">
                  <c:v>6.9514999999999993</c:v>
                </c:pt>
                <c:pt idx="2">
                  <c:v>9.9976666666666674</c:v>
                </c:pt>
                <c:pt idx="3">
                  <c:v>12.907499999999999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HBase!$C$35</c:f>
              <c:strCache>
                <c:ptCount val="1"/>
                <c:pt idx="0">
                  <c:v>topN AS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plus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HBase!$A$36:$A$39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HBase!$C$36:$C$39</c:f>
              <c:numCache>
                <c:formatCode>#,##0.000</c:formatCode>
                <c:ptCount val="4"/>
                <c:pt idx="0">
                  <c:v>7.2430000000000003</c:v>
                </c:pt>
                <c:pt idx="1">
                  <c:v>13.2425</c:v>
                </c:pt>
                <c:pt idx="2">
                  <c:v>19.895333333333333</c:v>
                </c:pt>
                <c:pt idx="3">
                  <c:v>26.402750000000001</c:v>
                </c:pt>
              </c:numCache>
            </c:numRef>
          </c:y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940542736"/>
        <c:axId val="940551440"/>
      </c:scatterChart>
      <c:valAx>
        <c:axId val="940542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Clients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940551440"/>
        <c:crosses val="autoZero"/>
        <c:crossBetween val="midCat"/>
        <c:majorUnit val="1"/>
      </c:valAx>
      <c:valAx>
        <c:axId val="94055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Average latency (sec)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940542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HBase cluster size versus latency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HBase!$B$29</c:f>
              <c:strCache>
                <c:ptCount val="1"/>
                <c:pt idx="0">
                  <c:v>count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HBase!$A$30:$A$33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xVal>
          <c:yVal>
            <c:numRef>
              <c:f>HBase!$B$30:$B$33</c:f>
              <c:numCache>
                <c:formatCode>#,##0.000</c:formatCode>
                <c:ptCount val="4"/>
                <c:pt idx="0" formatCode="General">
                  <c:v>6.5549999999999997</c:v>
                </c:pt>
                <c:pt idx="1">
                  <c:v>3.7829999999999999</c:v>
                </c:pt>
                <c:pt idx="2" formatCode="General">
                  <c:v>3.1539999999999999</c:v>
                </c:pt>
                <c:pt idx="3" formatCode="General">
                  <c:v>2.7490000000000001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HBase!$C$29</c:f>
              <c:strCache>
                <c:ptCount val="1"/>
                <c:pt idx="0">
                  <c:v>topN AS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plus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HBase!$A$30:$A$33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xVal>
          <c:yVal>
            <c:numRef>
              <c:f>HBase!$C$30:$C$33</c:f>
              <c:numCache>
                <c:formatCode>#,##0.000</c:formatCode>
                <c:ptCount val="4"/>
                <c:pt idx="0" formatCode="General">
                  <c:v>11.166</c:v>
                </c:pt>
                <c:pt idx="1">
                  <c:v>7.2430000000000003</c:v>
                </c:pt>
                <c:pt idx="2" formatCode="General">
                  <c:v>6.3380000000000001</c:v>
                </c:pt>
                <c:pt idx="3" formatCode="General">
                  <c:v>5.0910000000000002</c:v>
                </c:pt>
              </c:numCache>
            </c:numRef>
          </c:y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940541648"/>
        <c:axId val="940544368"/>
      </c:scatterChart>
      <c:valAx>
        <c:axId val="940541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Regionservers/Salt</a:t>
                </a:r>
                <a:r>
                  <a:rPr lang="en-US" sz="1100" b="1" baseline="0"/>
                  <a:t> buckets</a:t>
                </a:r>
                <a:endParaRPr lang="en-US" sz="11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940544368"/>
        <c:crosses val="autoZero"/>
        <c:crossBetween val="midCat"/>
      </c:valAx>
      <c:valAx>
        <c:axId val="94054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Latency (sec)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940541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Producer batch size</a:t>
            </a:r>
            <a:r>
              <a:rPr lang="en-US" sz="1600" b="1" baseline="0"/>
              <a:t> throughput</a:t>
            </a:r>
            <a:endParaRPr lang="en-US" sz="16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dLblPos val="t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Kafka!$A$3:$A$6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</c:numCache>
            </c:numRef>
          </c:xVal>
          <c:yVal>
            <c:numRef>
              <c:f>Kafka!$B$3:$B$6</c:f>
              <c:numCache>
                <c:formatCode>0</c:formatCode>
                <c:ptCount val="4"/>
                <c:pt idx="0">
                  <c:v>12658</c:v>
                </c:pt>
                <c:pt idx="1">
                  <c:v>25516</c:v>
                </c:pt>
                <c:pt idx="2">
                  <c:v>49397</c:v>
                </c:pt>
                <c:pt idx="3">
                  <c:v>104597</c:v>
                </c:pt>
              </c:numCache>
            </c:numRef>
          </c:y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865040320"/>
        <c:axId val="865045216"/>
      </c:scatterChart>
      <c:valAx>
        <c:axId val="865040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Batch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865045216"/>
        <c:crosses val="autoZero"/>
        <c:crossBetween val="midCat"/>
      </c:valAx>
      <c:valAx>
        <c:axId val="86504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Throughput (thousand </a:t>
                </a:r>
              </a:p>
              <a:p>
                <a:pPr>
                  <a:defRPr/>
                </a:pPr>
                <a:r>
                  <a:rPr lang="en-US" sz="1100" b="1"/>
                  <a:t>messages/sec)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0,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865040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Kafka</a:t>
            </a:r>
            <a:r>
              <a:rPr lang="en-US" sz="1600" b="1" baseline="0"/>
              <a:t> cluster size versus</a:t>
            </a:r>
            <a:r>
              <a:rPr lang="en-US" sz="1600" b="1"/>
              <a:t> throughput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numFmt formatCode="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Kafka!$A$18:$A$21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xVal>
          <c:yVal>
            <c:numRef>
              <c:f>Kafka!$B$18:$B$21</c:f>
              <c:numCache>
                <c:formatCode>0</c:formatCode>
                <c:ptCount val="4"/>
                <c:pt idx="0">
                  <c:v>7046</c:v>
                </c:pt>
                <c:pt idx="1">
                  <c:v>12658</c:v>
                </c:pt>
                <c:pt idx="2">
                  <c:v>22665</c:v>
                </c:pt>
                <c:pt idx="3" formatCode="General">
                  <c:v>34709</c:v>
                </c:pt>
              </c:numCache>
            </c:numRef>
          </c:y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865041408"/>
        <c:axId val="865041952"/>
      </c:scatterChart>
      <c:valAx>
        <c:axId val="865041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Kafka brokers/Partitions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865041952"/>
        <c:crosses val="autoZero"/>
        <c:crossBetween val="midCat"/>
        <c:majorUnit val="1"/>
      </c:valAx>
      <c:valAx>
        <c:axId val="86504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Throughput (thousand messages/sec)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0,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865041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Bolt execute latency</a:t>
            </a:r>
            <a:r>
              <a:rPr lang="en-US" sz="1600" b="1" baseline="0"/>
              <a:t> relative sizes</a:t>
            </a:r>
            <a:endParaRPr lang="en-US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pattFill prst="ltDnDiag">
                <a:fgClr>
                  <a:sysClr val="window" lastClr="FFFFFF"/>
                </a:fgClr>
                <a:bgClr>
                  <a:schemeClr val="accent3"/>
                </a:bgClr>
              </a:patt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pattFill prst="ltUpDiag">
                <a:fgClr>
                  <a:sysClr val="window" lastClr="FFFFFF"/>
                </a:fgClr>
                <a:bgClr>
                  <a:schemeClr val="accent4"/>
                </a:bgClr>
              </a:patt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>
                <c:manualLayout>
                  <c:x val="-0.20833333333333337"/>
                  <c:y val="4.1666666666666664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0.13611111111111102"/>
                  <c:y val="3.240740740740740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Storm!$A$9:$A$12</c:f>
              <c:strCache>
                <c:ptCount val="4"/>
                <c:pt idx="0">
                  <c:v>Split Fields Bolt</c:v>
                </c:pt>
                <c:pt idx="1">
                  <c:v>IP to AS Bolt</c:v>
                </c:pt>
                <c:pt idx="2">
                  <c:v>IP to DNS Bolt</c:v>
                </c:pt>
                <c:pt idx="3">
                  <c:v>Phoenix Bolt</c:v>
                </c:pt>
              </c:strCache>
            </c:strRef>
          </c:cat>
          <c:val>
            <c:numRef>
              <c:f>Storm!$B$9:$B$12</c:f>
              <c:numCache>
                <c:formatCode>General</c:formatCode>
                <c:ptCount val="4"/>
                <c:pt idx="0">
                  <c:v>4.7E-2</c:v>
                </c:pt>
                <c:pt idx="1">
                  <c:v>5.1999999999999998E-2</c:v>
                </c:pt>
                <c:pt idx="2">
                  <c:v>4.7789999999999999</c:v>
                </c:pt>
                <c:pt idx="3">
                  <c:v>7.7839999999999998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Parallelism</a:t>
            </a:r>
            <a:r>
              <a:rPr lang="en-US" sz="1600" b="1" baseline="0"/>
              <a:t> tuning throughput</a:t>
            </a:r>
            <a:endParaRPr lang="en-US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Storm!$A$24:$A$29</c:f>
              <c:strCache>
                <c:ptCount val="5"/>
                <c:pt idx="0">
                  <c:v>4-4-4-4-4</c:v>
                </c:pt>
                <c:pt idx="1">
                  <c:v>4-4-4-12-12</c:v>
                </c:pt>
                <c:pt idx="2">
                  <c:v>4-4-4-12-20</c:v>
                </c:pt>
                <c:pt idx="3">
                  <c:v>4-4-4-16-28</c:v>
                </c:pt>
                <c:pt idx="4">
                  <c:v>4-4-4-16-36</c:v>
                </c:pt>
              </c:strCache>
            </c:strRef>
          </c:cat>
          <c:val>
            <c:numRef>
              <c:f>Storm!$C$24:$C$28</c:f>
              <c:numCache>
                <c:formatCode>0</c:formatCode>
                <c:ptCount val="5"/>
                <c:pt idx="0">
                  <c:v>830.9666666666667</c:v>
                </c:pt>
                <c:pt idx="1">
                  <c:v>1509.2</c:v>
                </c:pt>
                <c:pt idx="2">
                  <c:v>2385.3000000000002</c:v>
                </c:pt>
                <c:pt idx="3">
                  <c:v>2781.8333333333335</c:v>
                </c:pt>
                <c:pt idx="4">
                  <c:v>2805.1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939082592"/>
        <c:axId val="939085312"/>
      </c:barChart>
      <c:catAx>
        <c:axId val="9390825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Parallelism combinaiton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939085312"/>
        <c:crosses val="autoZero"/>
        <c:auto val="1"/>
        <c:lblAlgn val="ctr"/>
        <c:lblOffset val="100"/>
        <c:noMultiLvlLbl val="0"/>
      </c:catAx>
      <c:valAx>
        <c:axId val="939085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Throughput</a:t>
                </a:r>
                <a:r>
                  <a:rPr lang="en-US" sz="1100" b="1" baseline="0"/>
                  <a:t> (messages/sec)</a:t>
                </a:r>
                <a:endParaRPr lang="en-US" sz="11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939082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Salting versus HBase CPU</a:t>
            </a:r>
            <a:r>
              <a:rPr lang="en-US" sz="1600" b="1" baseline="0"/>
              <a:t> utilization</a:t>
            </a:r>
            <a:endParaRPr lang="en-US" sz="16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pattFill prst="openDmnd">
              <a:fgClr>
                <a:sysClr val="window" lastClr="FFFFFF"/>
              </a:fgClr>
              <a:bgClr>
                <a:schemeClr val="accent1"/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Non-salted table</c:v>
              </c:pt>
              <c:pt idx="1">
                <c:v>Salted table</c:v>
              </c:pt>
            </c:strLit>
          </c:cat>
          <c:val>
            <c:numRef>
              <c:f>Storm!$F$36:$G$36</c:f>
              <c:numCache>
                <c:formatCode>0.0%</c:formatCode>
                <c:ptCount val="2"/>
                <c:pt idx="0">
                  <c:v>0.48599999999999999</c:v>
                </c:pt>
                <c:pt idx="1">
                  <c:v>0.46100000000000002</c:v>
                </c:pt>
              </c:numCache>
            </c:numRef>
          </c:val>
        </c:ser>
        <c:ser>
          <c:idx val="1"/>
          <c:order val="1"/>
          <c:spPr>
            <a:pattFill prst="dotDmnd">
              <a:fgClr>
                <a:sysClr val="window" lastClr="FFFFFF"/>
              </a:fgClr>
              <a:bgClr>
                <a:schemeClr val="accent2"/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Non-salted table</c:v>
              </c:pt>
              <c:pt idx="1">
                <c:v>Salted table</c:v>
              </c:pt>
            </c:strLit>
          </c:cat>
          <c:val>
            <c:numRef>
              <c:f>Storm!$F$37:$G$37</c:f>
              <c:numCache>
                <c:formatCode>0.0%</c:formatCode>
                <c:ptCount val="2"/>
                <c:pt idx="0">
                  <c:v>0.14499999999999999</c:v>
                </c:pt>
                <c:pt idx="1">
                  <c:v>0.54</c:v>
                </c:pt>
              </c:numCache>
            </c:numRef>
          </c:val>
        </c:ser>
        <c:ser>
          <c:idx val="2"/>
          <c:order val="2"/>
          <c:spPr>
            <a:pattFill prst="ltDnDiag">
              <a:fgClr>
                <a:sysClr val="window" lastClr="FFFFFF"/>
              </a:fgClr>
              <a:bgClr>
                <a:schemeClr val="accent3"/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Non-salted table</c:v>
              </c:pt>
              <c:pt idx="1">
                <c:v>Salted table</c:v>
              </c:pt>
            </c:strLit>
          </c:cat>
          <c:val>
            <c:numRef>
              <c:f>Storm!$F$38:$G$38</c:f>
              <c:numCache>
                <c:formatCode>0.0%</c:formatCode>
                <c:ptCount val="2"/>
                <c:pt idx="0">
                  <c:v>0.191</c:v>
                </c:pt>
                <c:pt idx="1">
                  <c:v>0.56699999999999995</c:v>
                </c:pt>
              </c:numCache>
            </c:numRef>
          </c:val>
        </c:ser>
        <c:ser>
          <c:idx val="3"/>
          <c:order val="3"/>
          <c:spPr>
            <a:pattFill prst="ltUpDiag">
              <a:fgClr>
                <a:sysClr val="window" lastClr="FFFFFF"/>
              </a:fgClr>
              <a:bgClr>
                <a:schemeClr val="accent4"/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Non-salted table</c:v>
              </c:pt>
              <c:pt idx="1">
                <c:v>Salted table</c:v>
              </c:pt>
            </c:strLit>
          </c:cat>
          <c:val>
            <c:numRef>
              <c:f>Storm!$F$39:$G$39</c:f>
              <c:numCache>
                <c:formatCode>0.0%</c:formatCode>
                <c:ptCount val="2"/>
                <c:pt idx="0">
                  <c:v>0.14799999999999999</c:v>
                </c:pt>
                <c:pt idx="1">
                  <c:v>0.56799999999999995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39095648"/>
        <c:axId val="939084768"/>
      </c:barChart>
      <c:catAx>
        <c:axId val="939095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939084768"/>
        <c:crosses val="autoZero"/>
        <c:auto val="1"/>
        <c:lblAlgn val="ctr"/>
        <c:lblOffset val="100"/>
        <c:noMultiLvlLbl val="0"/>
      </c:catAx>
      <c:valAx>
        <c:axId val="93908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CPU utilization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939095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Parallelism</a:t>
            </a:r>
            <a:r>
              <a:rPr lang="en-US" sz="1600" b="1" baseline="0"/>
              <a:t> tuning CPU utilization</a:t>
            </a:r>
            <a:endParaRPr lang="en-US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v>HBase cluster</c:v>
          </c:tx>
          <c:spPr>
            <a:pattFill prst="dotDmnd">
              <a:fgClr>
                <a:sysClr val="window" lastClr="FFFFFF"/>
              </a:fgClr>
              <a:bgClr>
                <a:srgbClr val="C0504D"/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Storm!$E$24:$E$28</c:f>
              <c:numCache>
                <c:formatCode>0%</c:formatCode>
                <c:ptCount val="5"/>
                <c:pt idx="0">
                  <c:v>0.16250000000000001</c:v>
                </c:pt>
                <c:pt idx="1">
                  <c:v>0.375</c:v>
                </c:pt>
                <c:pt idx="2">
                  <c:v>0.48249999999999998</c:v>
                </c:pt>
                <c:pt idx="3">
                  <c:v>0.53</c:v>
                </c:pt>
                <c:pt idx="4">
                  <c:v>0.53500000000000003</c:v>
                </c:pt>
              </c:numCache>
            </c:numRef>
          </c:val>
        </c:ser>
        <c:ser>
          <c:idx val="0"/>
          <c:order val="1"/>
          <c:tx>
            <c:v>Storm cluster</c:v>
          </c:tx>
          <c:spPr>
            <a:pattFill prst="openDmnd">
              <a:fgClr>
                <a:sysClr val="window" lastClr="FFFFFF"/>
              </a:fgClr>
              <a:bgClr>
                <a:srgbClr val="4F81BD"/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Storm!$A$24:$A$29</c:f>
              <c:strCache>
                <c:ptCount val="5"/>
                <c:pt idx="0">
                  <c:v>4-4-4-4-4</c:v>
                </c:pt>
                <c:pt idx="1">
                  <c:v>4-4-4-12-12</c:v>
                </c:pt>
                <c:pt idx="2">
                  <c:v>4-4-4-12-20</c:v>
                </c:pt>
                <c:pt idx="3">
                  <c:v>4-4-4-16-28</c:v>
                </c:pt>
                <c:pt idx="4">
                  <c:v>4-4-4-16-36</c:v>
                </c:pt>
              </c:strCache>
            </c:strRef>
          </c:cat>
          <c:val>
            <c:numRef>
              <c:f>Storm!$D$24:$D$28</c:f>
              <c:numCache>
                <c:formatCode>0%</c:formatCode>
                <c:ptCount val="5"/>
                <c:pt idx="0">
                  <c:v>0.2175</c:v>
                </c:pt>
                <c:pt idx="1">
                  <c:v>0.40500000000000003</c:v>
                </c:pt>
                <c:pt idx="2">
                  <c:v>0.40250000000000002</c:v>
                </c:pt>
                <c:pt idx="3">
                  <c:v>0.48749999999999999</c:v>
                </c:pt>
                <c:pt idx="4">
                  <c:v>0.49249999999999999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939089664"/>
        <c:axId val="939080960"/>
      </c:barChart>
      <c:catAx>
        <c:axId val="9390896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Parallelism combinaiton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939080960"/>
        <c:crosses val="autoZero"/>
        <c:auto val="1"/>
        <c:lblAlgn val="ctr"/>
        <c:lblOffset val="100"/>
        <c:noMultiLvlLbl val="0"/>
      </c:catAx>
      <c:valAx>
        <c:axId val="939080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Average CPU utilization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939089664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Salting</a:t>
            </a:r>
            <a:r>
              <a:rPr lang="en-US" sz="1600" b="1" baseline="0"/>
              <a:t> versus </a:t>
            </a:r>
            <a:r>
              <a:rPr lang="en-US" sz="1600" b="1"/>
              <a:t>HBase write requests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pattFill prst="openDmnd">
              <a:fgClr>
                <a:sysClr val="window" lastClr="FFFFFF"/>
              </a:fgClr>
              <a:bgClr>
                <a:srgbClr val="4F81BD"/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Non-salted table</c:v>
              </c:pt>
              <c:pt idx="1">
                <c:v>Salted table</c:v>
              </c:pt>
            </c:strLit>
          </c:cat>
          <c:val>
            <c:numRef>
              <c:f>Storm!$B$36:$C$36</c:f>
              <c:numCache>
                <c:formatCode>General</c:formatCode>
                <c:ptCount val="2"/>
                <c:pt idx="0">
                  <c:v>1024</c:v>
                </c:pt>
                <c:pt idx="1">
                  <c:v>865</c:v>
                </c:pt>
              </c:numCache>
            </c:numRef>
          </c:val>
        </c:ser>
        <c:ser>
          <c:idx val="1"/>
          <c:order val="1"/>
          <c:spPr>
            <a:pattFill prst="dotDmnd">
              <a:fgClr>
                <a:sysClr val="window" lastClr="FFFFFF"/>
              </a:fgClr>
              <a:bgClr>
                <a:srgbClr val="C0504D"/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Non-salted table</c:v>
              </c:pt>
              <c:pt idx="1">
                <c:v>Salted table</c:v>
              </c:pt>
            </c:strLit>
          </c:cat>
          <c:val>
            <c:numRef>
              <c:f>Storm!$B$37:$C$37</c:f>
              <c:numCache>
                <c:formatCode>General</c:formatCode>
                <c:ptCount val="2"/>
                <c:pt idx="0">
                  <c:v>0</c:v>
                </c:pt>
                <c:pt idx="1">
                  <c:v>868</c:v>
                </c:pt>
              </c:numCache>
            </c:numRef>
          </c:val>
        </c:ser>
        <c:ser>
          <c:idx val="2"/>
          <c:order val="2"/>
          <c:spPr>
            <a:pattFill prst="ltUpDiag">
              <a:fgClr>
                <a:sysClr val="window" lastClr="FFFFFF"/>
              </a:fgClr>
              <a:bgClr>
                <a:srgbClr val="9BBB59"/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Non-salted table</c:v>
              </c:pt>
              <c:pt idx="1">
                <c:v>Salted table</c:v>
              </c:pt>
            </c:strLit>
          </c:cat>
          <c:val>
            <c:numRef>
              <c:f>Storm!$B$38:$C$38</c:f>
              <c:numCache>
                <c:formatCode>General</c:formatCode>
                <c:ptCount val="2"/>
                <c:pt idx="0">
                  <c:v>0</c:v>
                </c:pt>
                <c:pt idx="1">
                  <c:v>863</c:v>
                </c:pt>
              </c:numCache>
            </c:numRef>
          </c:val>
        </c:ser>
        <c:ser>
          <c:idx val="3"/>
          <c:order val="3"/>
          <c:spPr>
            <a:pattFill prst="ltDnDiag">
              <a:fgClr>
                <a:sysClr val="window" lastClr="FFFFFF"/>
              </a:fgClr>
              <a:bgClr>
                <a:srgbClr val="8064A2"/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Non-salted table</c:v>
              </c:pt>
              <c:pt idx="1">
                <c:v>Salted table</c:v>
              </c:pt>
            </c:strLit>
          </c:cat>
          <c:val>
            <c:numRef>
              <c:f>Storm!$B$39:$C$39</c:f>
              <c:numCache>
                <c:formatCode>General</c:formatCode>
                <c:ptCount val="2"/>
                <c:pt idx="0">
                  <c:v>0</c:v>
                </c:pt>
                <c:pt idx="1">
                  <c:v>865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39086944"/>
        <c:axId val="939080416"/>
      </c:barChart>
      <c:catAx>
        <c:axId val="939086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939080416"/>
        <c:crosses val="autoZero"/>
        <c:auto val="1"/>
        <c:lblAlgn val="ctr"/>
        <c:lblOffset val="100"/>
        <c:noMultiLvlLbl val="0"/>
      </c:catAx>
      <c:valAx>
        <c:axId val="93908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Write requests/sec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939086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pattFill prst="pct5">
      <a:fgClr>
        <a:sysClr val="window" lastClr="FFFFFF"/>
      </a:fgClr>
      <a:bgClr>
        <a:sysClr val="window" lastClr="FFFFFF"/>
      </a:bgClr>
    </a:patt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.xml"/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10" Type="http://schemas.openxmlformats.org/officeDocument/2006/relationships/chart" Target="../charts/chart14.xml"/><Relationship Id="rId4" Type="http://schemas.openxmlformats.org/officeDocument/2006/relationships/chart" Target="../charts/chart8.xml"/><Relationship Id="rId9" Type="http://schemas.openxmlformats.org/officeDocument/2006/relationships/chart" Target="../charts/chart13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2.xml"/><Relationship Id="rId3" Type="http://schemas.openxmlformats.org/officeDocument/2006/relationships/chart" Target="../charts/chart17.xml"/><Relationship Id="rId7" Type="http://schemas.openxmlformats.org/officeDocument/2006/relationships/chart" Target="../charts/chart21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11" Type="http://schemas.openxmlformats.org/officeDocument/2006/relationships/chart" Target="../charts/chart25.xml"/><Relationship Id="rId5" Type="http://schemas.openxmlformats.org/officeDocument/2006/relationships/chart" Target="../charts/chart19.xml"/><Relationship Id="rId10" Type="http://schemas.openxmlformats.org/officeDocument/2006/relationships/chart" Target="../charts/chart24.xml"/><Relationship Id="rId4" Type="http://schemas.openxmlformats.org/officeDocument/2006/relationships/chart" Target="../charts/chart18.xml"/><Relationship Id="rId9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1</xdr:row>
      <xdr:rowOff>9525</xdr:rowOff>
    </xdr:from>
    <xdr:to>
      <xdr:col>13</xdr:col>
      <xdr:colOff>314325</xdr:colOff>
      <xdr:row>15</xdr:row>
      <xdr:rowOff>85725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17</xdr:row>
      <xdr:rowOff>0</xdr:rowOff>
    </xdr:from>
    <xdr:to>
      <xdr:col>13</xdr:col>
      <xdr:colOff>304800</xdr:colOff>
      <xdr:row>31</xdr:row>
      <xdr:rowOff>76200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1</xdr:row>
      <xdr:rowOff>9525</xdr:rowOff>
    </xdr:from>
    <xdr:to>
      <xdr:col>21</xdr:col>
      <xdr:colOff>304800</xdr:colOff>
      <xdr:row>15</xdr:row>
      <xdr:rowOff>85725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17</xdr:row>
      <xdr:rowOff>9525</xdr:rowOff>
    </xdr:from>
    <xdr:to>
      <xdr:col>21</xdr:col>
      <xdr:colOff>304800</xdr:colOff>
      <xdr:row>31</xdr:row>
      <xdr:rowOff>85725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</xdr:colOff>
      <xdr:row>16</xdr:row>
      <xdr:rowOff>4762</xdr:rowOff>
    </xdr:from>
    <xdr:to>
      <xdr:col>17</xdr:col>
      <xdr:colOff>309562</xdr:colOff>
      <xdr:row>30</xdr:row>
      <xdr:rowOff>80962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4762</xdr:colOff>
      <xdr:row>1</xdr:row>
      <xdr:rowOff>14287</xdr:rowOff>
    </xdr:from>
    <xdr:to>
      <xdr:col>17</xdr:col>
      <xdr:colOff>309562</xdr:colOff>
      <xdr:row>15</xdr:row>
      <xdr:rowOff>90487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9525</xdr:colOff>
      <xdr:row>32</xdr:row>
      <xdr:rowOff>0</xdr:rowOff>
    </xdr:from>
    <xdr:to>
      <xdr:col>25</xdr:col>
      <xdr:colOff>314325</xdr:colOff>
      <xdr:row>46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9525</xdr:colOff>
      <xdr:row>1</xdr:row>
      <xdr:rowOff>0</xdr:rowOff>
    </xdr:from>
    <xdr:to>
      <xdr:col>25</xdr:col>
      <xdr:colOff>314325</xdr:colOff>
      <xdr:row>15</xdr:row>
      <xdr:rowOff>76200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32</xdr:row>
      <xdr:rowOff>0</xdr:rowOff>
    </xdr:from>
    <xdr:to>
      <xdr:col>17</xdr:col>
      <xdr:colOff>304800</xdr:colOff>
      <xdr:row>46</xdr:row>
      <xdr:rowOff>76200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0</xdr:colOff>
      <xdr:row>16</xdr:row>
      <xdr:rowOff>0</xdr:rowOff>
    </xdr:from>
    <xdr:to>
      <xdr:col>25</xdr:col>
      <xdr:colOff>304800</xdr:colOff>
      <xdr:row>30</xdr:row>
      <xdr:rowOff>76200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0</xdr:colOff>
      <xdr:row>47</xdr:row>
      <xdr:rowOff>0</xdr:rowOff>
    </xdr:from>
    <xdr:to>
      <xdr:col>17</xdr:col>
      <xdr:colOff>304800</xdr:colOff>
      <xdr:row>61</xdr:row>
      <xdr:rowOff>85725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9525</xdr:colOff>
      <xdr:row>47</xdr:row>
      <xdr:rowOff>19050</xdr:rowOff>
    </xdr:from>
    <xdr:to>
      <xdr:col>25</xdr:col>
      <xdr:colOff>314325</xdr:colOff>
      <xdr:row>61</xdr:row>
      <xdr:rowOff>95250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0</xdr:colOff>
      <xdr:row>62</xdr:row>
      <xdr:rowOff>9525</xdr:rowOff>
    </xdr:from>
    <xdr:to>
      <xdr:col>17</xdr:col>
      <xdr:colOff>304800</xdr:colOff>
      <xdr:row>76</xdr:row>
      <xdr:rowOff>85725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0</xdr:colOff>
      <xdr:row>62</xdr:row>
      <xdr:rowOff>14287</xdr:rowOff>
    </xdr:from>
    <xdr:to>
      <xdr:col>25</xdr:col>
      <xdr:colOff>304800</xdr:colOff>
      <xdr:row>76</xdr:row>
      <xdr:rowOff>90487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1</xdr:row>
      <xdr:rowOff>0</xdr:rowOff>
    </xdr:from>
    <xdr:to>
      <xdr:col>17</xdr:col>
      <xdr:colOff>314325</xdr:colOff>
      <xdr:row>15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9525</xdr:colOff>
      <xdr:row>16</xdr:row>
      <xdr:rowOff>0</xdr:rowOff>
    </xdr:from>
    <xdr:to>
      <xdr:col>17</xdr:col>
      <xdr:colOff>314325</xdr:colOff>
      <xdr:row>30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9525</xdr:colOff>
      <xdr:row>46</xdr:row>
      <xdr:rowOff>9525</xdr:rowOff>
    </xdr:from>
    <xdr:to>
      <xdr:col>17</xdr:col>
      <xdr:colOff>314325</xdr:colOff>
      <xdr:row>60</xdr:row>
      <xdr:rowOff>85725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14287</xdr:colOff>
      <xdr:row>31</xdr:row>
      <xdr:rowOff>14287</xdr:rowOff>
    </xdr:from>
    <xdr:to>
      <xdr:col>17</xdr:col>
      <xdr:colOff>319087</xdr:colOff>
      <xdr:row>45</xdr:row>
      <xdr:rowOff>90487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0</xdr:colOff>
      <xdr:row>30</xdr:row>
      <xdr:rowOff>180975</xdr:rowOff>
    </xdr:from>
    <xdr:to>
      <xdr:col>25</xdr:col>
      <xdr:colOff>304800</xdr:colOff>
      <xdr:row>45</xdr:row>
      <xdr:rowOff>66675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0</xdr:colOff>
      <xdr:row>1</xdr:row>
      <xdr:rowOff>0</xdr:rowOff>
    </xdr:from>
    <xdr:to>
      <xdr:col>25</xdr:col>
      <xdr:colOff>304800</xdr:colOff>
      <xdr:row>15</xdr:row>
      <xdr:rowOff>76200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4762</xdr:colOff>
      <xdr:row>61</xdr:row>
      <xdr:rowOff>14287</xdr:rowOff>
    </xdr:from>
    <xdr:to>
      <xdr:col>17</xdr:col>
      <xdr:colOff>309562</xdr:colOff>
      <xdr:row>75</xdr:row>
      <xdr:rowOff>90487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0</xdr:colOff>
      <xdr:row>46</xdr:row>
      <xdr:rowOff>9525</xdr:rowOff>
    </xdr:from>
    <xdr:to>
      <xdr:col>25</xdr:col>
      <xdr:colOff>304800</xdr:colOff>
      <xdr:row>60</xdr:row>
      <xdr:rowOff>85725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18</xdr:col>
      <xdr:colOff>0</xdr:colOff>
      <xdr:row>16</xdr:row>
      <xdr:rowOff>9525</xdr:rowOff>
    </xdr:from>
    <xdr:to>
      <xdr:col>25</xdr:col>
      <xdr:colOff>304800</xdr:colOff>
      <xdr:row>30</xdr:row>
      <xdr:rowOff>85725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0</xdr:colOff>
      <xdr:row>61</xdr:row>
      <xdr:rowOff>9525</xdr:rowOff>
    </xdr:from>
    <xdr:to>
      <xdr:col>25</xdr:col>
      <xdr:colOff>304800</xdr:colOff>
      <xdr:row>75</xdr:row>
      <xdr:rowOff>85725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9525</xdr:colOff>
      <xdr:row>46</xdr:row>
      <xdr:rowOff>0</xdr:rowOff>
    </xdr:from>
    <xdr:to>
      <xdr:col>9</xdr:col>
      <xdr:colOff>476250</xdr:colOff>
      <xdr:row>60</xdr:row>
      <xdr:rowOff>76200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"/>
  <sheetViews>
    <sheetView tabSelected="1" workbookViewId="0">
      <selection activeCell="N36" sqref="N36"/>
    </sheetView>
  </sheetViews>
  <sheetFormatPr defaultRowHeight="15" x14ac:dyDescent="0.25"/>
  <cols>
    <col min="1" max="1" width="18.140625" customWidth="1"/>
    <col min="2" max="2" width="13.85546875" customWidth="1"/>
    <col min="3" max="3" width="15.7109375" customWidth="1"/>
    <col min="4" max="4" width="17.28515625" customWidth="1"/>
    <col min="5" max="5" width="13.5703125" customWidth="1"/>
  </cols>
  <sheetData>
    <row r="1" spans="1:2" ht="15.75" thickBot="1" x14ac:dyDescent="0.3"/>
    <row r="2" spans="1:2" x14ac:dyDescent="0.25">
      <c r="A2" s="16" t="s">
        <v>51</v>
      </c>
      <c r="B2" s="17" t="s">
        <v>50</v>
      </c>
    </row>
    <row r="3" spans="1:2" x14ac:dyDescent="0.25">
      <c r="A3" s="18">
        <v>100</v>
      </c>
      <c r="B3" s="19">
        <v>12658</v>
      </c>
    </row>
    <row r="4" spans="1:2" x14ac:dyDescent="0.25">
      <c r="A4" s="20">
        <v>200</v>
      </c>
      <c r="B4" s="19">
        <v>25516</v>
      </c>
    </row>
    <row r="5" spans="1:2" x14ac:dyDescent="0.25">
      <c r="A5" s="20">
        <v>400</v>
      </c>
      <c r="B5" s="19">
        <v>49397</v>
      </c>
    </row>
    <row r="6" spans="1:2" x14ac:dyDescent="0.25">
      <c r="A6" s="20">
        <v>800</v>
      </c>
      <c r="B6" s="19">
        <v>104597</v>
      </c>
    </row>
    <row r="7" spans="1:2" x14ac:dyDescent="0.25">
      <c r="A7" s="20">
        <v>1600</v>
      </c>
      <c r="B7" s="19">
        <v>188730</v>
      </c>
    </row>
    <row r="8" spans="1:2" x14ac:dyDescent="0.25">
      <c r="A8" s="20">
        <v>3200</v>
      </c>
      <c r="B8" s="19">
        <v>293877</v>
      </c>
    </row>
    <row r="9" spans="1:2" ht="15.75" thickBot="1" x14ac:dyDescent="0.3">
      <c r="A9" s="21">
        <v>6400</v>
      </c>
      <c r="B9" s="22">
        <v>381859</v>
      </c>
    </row>
    <row r="10" spans="1:2" x14ac:dyDescent="0.25">
      <c r="B10" s="4"/>
    </row>
    <row r="11" spans="1:2" x14ac:dyDescent="0.25">
      <c r="A11" s="1" t="s">
        <v>55</v>
      </c>
      <c r="B11" s="4"/>
    </row>
    <row r="12" spans="1:2" x14ac:dyDescent="0.25">
      <c r="A12">
        <v>1</v>
      </c>
      <c r="B12" s="4">
        <v>12658</v>
      </c>
    </row>
    <row r="13" spans="1:2" x14ac:dyDescent="0.25">
      <c r="A13">
        <v>2</v>
      </c>
      <c r="B13" s="4">
        <f>11215+12770</f>
        <v>23985</v>
      </c>
    </row>
    <row r="14" spans="1:2" x14ac:dyDescent="0.25">
      <c r="A14">
        <v>3</v>
      </c>
      <c r="B14" s="4">
        <f>10763+12052+10546</f>
        <v>33361</v>
      </c>
    </row>
    <row r="15" spans="1:2" x14ac:dyDescent="0.25">
      <c r="A15">
        <v>4</v>
      </c>
      <c r="B15" s="4">
        <f>10175+11328+9844+10073</f>
        <v>41420</v>
      </c>
    </row>
    <row r="16" spans="1:2" x14ac:dyDescent="0.25">
      <c r="B16" s="4"/>
    </row>
    <row r="17" spans="1:2" x14ac:dyDescent="0.25">
      <c r="A17" s="1" t="s">
        <v>56</v>
      </c>
      <c r="B17" s="4"/>
    </row>
    <row r="18" spans="1:2" x14ac:dyDescent="0.25">
      <c r="A18">
        <v>2</v>
      </c>
      <c r="B18" s="4">
        <v>7046</v>
      </c>
    </row>
    <row r="19" spans="1:2" x14ac:dyDescent="0.25">
      <c r="A19">
        <v>4</v>
      </c>
      <c r="B19" s="4">
        <v>12658</v>
      </c>
    </row>
    <row r="20" spans="1:2" x14ac:dyDescent="0.25">
      <c r="A20">
        <v>8</v>
      </c>
      <c r="B20" s="4">
        <v>22665</v>
      </c>
    </row>
    <row r="21" spans="1:2" x14ac:dyDescent="0.25">
      <c r="A21">
        <v>16</v>
      </c>
      <c r="B21">
        <v>34709</v>
      </c>
    </row>
    <row r="22" spans="1:2" ht="15.75" thickBot="1" x14ac:dyDescent="0.3"/>
    <row r="23" spans="1:2" ht="15.75" thickBot="1" x14ac:dyDescent="0.3">
      <c r="A23" s="16" t="s">
        <v>54</v>
      </c>
      <c r="B23" s="23">
        <v>2.8708999999999998</v>
      </c>
    </row>
    <row r="24" spans="1:2" x14ac:dyDescent="0.25">
      <c r="A24" s="16" t="s">
        <v>53</v>
      </c>
      <c r="B24" s="17" t="s">
        <v>52</v>
      </c>
    </row>
    <row r="25" spans="1:2" x14ac:dyDescent="0.25">
      <c r="A25" s="20">
        <v>50</v>
      </c>
      <c r="B25" s="26">
        <v>2</v>
      </c>
    </row>
    <row r="26" spans="1:2" x14ac:dyDescent="0.25">
      <c r="A26" s="20">
        <v>99</v>
      </c>
      <c r="B26" s="26">
        <v>4</v>
      </c>
    </row>
    <row r="27" spans="1:2" ht="15.75" thickBot="1" x14ac:dyDescent="0.3">
      <c r="A27" s="21">
        <v>99.9</v>
      </c>
      <c r="B27" s="27">
        <v>10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"/>
  <sheetViews>
    <sheetView topLeftCell="H43" workbookViewId="0">
      <selection activeCell="Q78" sqref="Q78"/>
    </sheetView>
  </sheetViews>
  <sheetFormatPr defaultRowHeight="15" x14ac:dyDescent="0.25"/>
  <cols>
    <col min="1" max="1" width="19.140625" customWidth="1"/>
    <col min="2" max="2" width="15" customWidth="1"/>
    <col min="3" max="3" width="12" customWidth="1"/>
    <col min="4" max="4" width="20.85546875" customWidth="1"/>
    <col min="5" max="5" width="14.42578125" customWidth="1"/>
    <col min="6" max="6" width="11.85546875" customWidth="1"/>
    <col min="7" max="7" width="13" customWidth="1"/>
    <col min="8" max="8" width="12.7109375" customWidth="1"/>
    <col min="9" max="9" width="11" customWidth="1"/>
  </cols>
  <sheetData>
    <row r="1" spans="1:9" x14ac:dyDescent="0.25">
      <c r="A1" s="16" t="s">
        <v>21</v>
      </c>
      <c r="B1" s="36" t="s">
        <v>24</v>
      </c>
      <c r="C1" s="36" t="s">
        <v>19</v>
      </c>
      <c r="D1" s="17" t="s">
        <v>20</v>
      </c>
      <c r="E1" s="8"/>
      <c r="F1" s="8"/>
      <c r="G1" s="8"/>
      <c r="H1" s="8"/>
    </row>
    <row r="2" spans="1:9" x14ac:dyDescent="0.25">
      <c r="A2" s="20">
        <v>10</v>
      </c>
      <c r="B2" s="29">
        <v>808440</v>
      </c>
      <c r="C2" s="37">
        <f>B2/600</f>
        <v>1347.4</v>
      </c>
      <c r="D2" s="26">
        <v>29.236999999999998</v>
      </c>
      <c r="E2" s="1"/>
      <c r="F2" s="1"/>
      <c r="G2" s="1"/>
      <c r="H2" s="1"/>
    </row>
    <row r="3" spans="1:9" x14ac:dyDescent="0.25">
      <c r="A3" s="20">
        <v>50</v>
      </c>
      <c r="B3" s="29">
        <v>1245120</v>
      </c>
      <c r="C3" s="37">
        <f>B3/600</f>
        <v>2075.1999999999998</v>
      </c>
      <c r="D3" s="26">
        <v>93.855000000000004</v>
      </c>
    </row>
    <row r="4" spans="1:9" x14ac:dyDescent="0.25">
      <c r="A4" s="38">
        <v>100</v>
      </c>
      <c r="B4" s="29">
        <v>1669100</v>
      </c>
      <c r="C4" s="39">
        <f t="shared" ref="C4:C5" si="0">B4/600</f>
        <v>2781.8333333333335</v>
      </c>
      <c r="D4" s="26">
        <v>154.00800000000001</v>
      </c>
    </row>
    <row r="5" spans="1:9" x14ac:dyDescent="0.25">
      <c r="A5" s="18">
        <v>200</v>
      </c>
      <c r="B5" s="29">
        <v>1633720</v>
      </c>
      <c r="C5" s="39">
        <f t="shared" si="0"/>
        <v>2722.8666666666668</v>
      </c>
      <c r="D5" s="26">
        <v>144.93799999999999</v>
      </c>
    </row>
    <row r="6" spans="1:9" ht="15.75" thickBot="1" x14ac:dyDescent="0.3">
      <c r="A6" s="21">
        <v>500</v>
      </c>
      <c r="B6" s="33">
        <v>1651380</v>
      </c>
      <c r="C6" s="40">
        <f>B6/600</f>
        <v>2752.3</v>
      </c>
      <c r="D6" s="27">
        <v>149.31100000000001</v>
      </c>
    </row>
    <row r="7" spans="1:9" ht="15.75" thickBot="1" x14ac:dyDescent="0.3">
      <c r="E7" s="6"/>
      <c r="F7" s="6"/>
      <c r="G7" s="6"/>
      <c r="H7" s="6"/>
    </row>
    <row r="8" spans="1:9" x14ac:dyDescent="0.25">
      <c r="A8" s="16" t="s">
        <v>46</v>
      </c>
      <c r="B8" s="17" t="s">
        <v>45</v>
      </c>
    </row>
    <row r="9" spans="1:9" x14ac:dyDescent="0.25">
      <c r="A9" s="41" t="s">
        <v>22</v>
      </c>
      <c r="B9" s="26">
        <v>4.7E-2</v>
      </c>
    </row>
    <row r="10" spans="1:9" x14ac:dyDescent="0.25">
      <c r="A10" s="41" t="s">
        <v>34</v>
      </c>
      <c r="B10" s="26">
        <v>5.1999999999999998E-2</v>
      </c>
      <c r="C10" s="4"/>
    </row>
    <row r="11" spans="1:9" x14ac:dyDescent="0.25">
      <c r="A11" s="41" t="s">
        <v>35</v>
      </c>
      <c r="B11" s="26">
        <v>4.7789999999999999</v>
      </c>
      <c r="C11" s="4"/>
    </row>
    <row r="12" spans="1:9" ht="15.75" thickBot="1" x14ac:dyDescent="0.3">
      <c r="A12" s="42" t="s">
        <v>23</v>
      </c>
      <c r="B12" s="27">
        <v>7.7839999999999998</v>
      </c>
    </row>
    <row r="13" spans="1:9" ht="15.75" thickBot="1" x14ac:dyDescent="0.3"/>
    <row r="14" spans="1:9" x14ac:dyDescent="0.25">
      <c r="A14" s="16"/>
      <c r="B14" s="45" t="s">
        <v>22</v>
      </c>
      <c r="C14" s="45"/>
      <c r="D14" s="45" t="s">
        <v>34</v>
      </c>
      <c r="E14" s="45"/>
      <c r="F14" s="45" t="s">
        <v>35</v>
      </c>
      <c r="G14" s="45"/>
      <c r="H14" s="45" t="s">
        <v>23</v>
      </c>
      <c r="I14" s="46"/>
    </row>
    <row r="15" spans="1:9" x14ac:dyDescent="0.25">
      <c r="A15" s="24" t="s">
        <v>66</v>
      </c>
      <c r="B15" s="28" t="s">
        <v>65</v>
      </c>
      <c r="C15" s="28" t="s">
        <v>64</v>
      </c>
      <c r="D15" s="28" t="s">
        <v>65</v>
      </c>
      <c r="E15" s="28" t="s">
        <v>64</v>
      </c>
      <c r="F15" s="28" t="s">
        <v>65</v>
      </c>
      <c r="G15" s="28" t="s">
        <v>64</v>
      </c>
      <c r="H15" s="28" t="s">
        <v>65</v>
      </c>
      <c r="I15" s="25" t="s">
        <v>64</v>
      </c>
    </row>
    <row r="16" spans="1:9" x14ac:dyDescent="0.25">
      <c r="A16" s="24" t="s">
        <v>33</v>
      </c>
      <c r="B16" s="29">
        <v>4</v>
      </c>
      <c r="C16" s="30">
        <v>1.2999999999999999E-2</v>
      </c>
      <c r="D16" s="29">
        <v>4</v>
      </c>
      <c r="E16" s="30">
        <v>1.0999999999999999E-2</v>
      </c>
      <c r="F16" s="29">
        <v>4</v>
      </c>
      <c r="G16" s="30">
        <v>0.6</v>
      </c>
      <c r="H16" s="29">
        <v>4</v>
      </c>
      <c r="I16" s="31">
        <v>0.98699999999999999</v>
      </c>
    </row>
    <row r="17" spans="1:9" x14ac:dyDescent="0.25">
      <c r="A17" s="24" t="s">
        <v>36</v>
      </c>
      <c r="B17" s="29">
        <v>4</v>
      </c>
      <c r="C17" s="30">
        <v>2.1000000000000001E-2</v>
      </c>
      <c r="D17" s="29">
        <v>4</v>
      </c>
      <c r="E17" s="30">
        <v>4.2000000000000003E-2</v>
      </c>
      <c r="F17" s="29">
        <v>12</v>
      </c>
      <c r="G17" s="30">
        <v>0.49099999999999999</v>
      </c>
      <c r="H17" s="29">
        <v>12</v>
      </c>
      <c r="I17" s="31">
        <v>1.0680000000000001</v>
      </c>
    </row>
    <row r="18" spans="1:9" x14ac:dyDescent="0.25">
      <c r="A18" s="24" t="s">
        <v>41</v>
      </c>
      <c r="B18" s="29">
        <v>4</v>
      </c>
      <c r="C18" s="30">
        <v>0.04</v>
      </c>
      <c r="D18" s="29">
        <v>4</v>
      </c>
      <c r="E18" s="30">
        <v>4.2999999999999997E-2</v>
      </c>
      <c r="F18" s="29">
        <v>12</v>
      </c>
      <c r="G18" s="30">
        <v>1.0429999999999999</v>
      </c>
      <c r="H18" s="29">
        <v>20</v>
      </c>
      <c r="I18" s="31">
        <v>0.91100000000000003</v>
      </c>
    </row>
    <row r="19" spans="1:9" x14ac:dyDescent="0.25">
      <c r="A19" s="24" t="s">
        <v>44</v>
      </c>
      <c r="B19" s="29">
        <v>4</v>
      </c>
      <c r="C19" s="30">
        <v>4.2999999999999997E-2</v>
      </c>
      <c r="D19" s="29">
        <v>4</v>
      </c>
      <c r="E19" s="30">
        <v>6.2E-2</v>
      </c>
      <c r="F19" s="29">
        <v>16</v>
      </c>
      <c r="G19" s="30">
        <v>0.879</v>
      </c>
      <c r="H19" s="29">
        <v>28</v>
      </c>
      <c r="I19" s="31">
        <v>1.0489999999999999</v>
      </c>
    </row>
    <row r="20" spans="1:9" ht="15.75" thickBot="1" x14ac:dyDescent="0.3">
      <c r="A20" s="32" t="s">
        <v>47</v>
      </c>
      <c r="B20" s="33">
        <v>4</v>
      </c>
      <c r="C20" s="34">
        <v>6.7000000000000004E-2</v>
      </c>
      <c r="D20" s="33">
        <v>4</v>
      </c>
      <c r="E20" s="34">
        <v>7.6999999999999999E-2</v>
      </c>
      <c r="F20" s="33">
        <v>16</v>
      </c>
      <c r="G20" s="34">
        <v>0.81599999999999995</v>
      </c>
      <c r="H20" s="33">
        <v>36</v>
      </c>
      <c r="I20" s="35">
        <v>1.0860000000000001</v>
      </c>
    </row>
    <row r="21" spans="1:9" x14ac:dyDescent="0.25">
      <c r="A21" s="1"/>
    </row>
    <row r="23" spans="1:9" x14ac:dyDescent="0.25">
      <c r="A23" s="1" t="s">
        <v>66</v>
      </c>
      <c r="B23" s="1" t="s">
        <v>24</v>
      </c>
      <c r="C23" s="1" t="s">
        <v>19</v>
      </c>
      <c r="D23" s="1" t="s">
        <v>68</v>
      </c>
      <c r="E23" s="1" t="s">
        <v>69</v>
      </c>
      <c r="F23" s="1"/>
      <c r="G23" s="1"/>
    </row>
    <row r="24" spans="1:9" x14ac:dyDescent="0.25">
      <c r="A24" s="1" t="s">
        <v>33</v>
      </c>
      <c r="B24">
        <v>498580</v>
      </c>
      <c r="C24" s="4">
        <f t="shared" ref="C24:C28" si="1">B24/600</f>
        <v>830.9666666666667</v>
      </c>
      <c r="D24" s="44">
        <v>0.2175</v>
      </c>
      <c r="E24" s="44">
        <v>0.16250000000000001</v>
      </c>
    </row>
    <row r="25" spans="1:9" x14ac:dyDescent="0.25">
      <c r="A25" s="1" t="s">
        <v>36</v>
      </c>
      <c r="B25">
        <v>905520</v>
      </c>
      <c r="C25" s="4">
        <f t="shared" si="1"/>
        <v>1509.2</v>
      </c>
      <c r="D25" s="44">
        <v>0.40500000000000003</v>
      </c>
      <c r="E25" s="44">
        <v>0.375</v>
      </c>
    </row>
    <row r="26" spans="1:9" x14ac:dyDescent="0.25">
      <c r="A26" s="1" t="s">
        <v>41</v>
      </c>
      <c r="B26" s="11">
        <v>1431180</v>
      </c>
      <c r="C26" s="4">
        <f t="shared" si="1"/>
        <v>2385.3000000000002</v>
      </c>
      <c r="D26" s="44">
        <v>0.40250000000000002</v>
      </c>
      <c r="E26" s="44">
        <v>0.48249999999999998</v>
      </c>
    </row>
    <row r="27" spans="1:9" x14ac:dyDescent="0.25">
      <c r="A27" s="15" t="s">
        <v>44</v>
      </c>
      <c r="B27">
        <v>1669100</v>
      </c>
      <c r="C27" s="4">
        <f t="shared" si="1"/>
        <v>2781.8333333333335</v>
      </c>
      <c r="D27" s="44">
        <v>0.48749999999999999</v>
      </c>
      <c r="E27" s="44">
        <v>0.53</v>
      </c>
    </row>
    <row r="28" spans="1:9" x14ac:dyDescent="0.25">
      <c r="A28" s="1" t="s">
        <v>47</v>
      </c>
      <c r="B28">
        <v>1683060</v>
      </c>
      <c r="C28" s="4">
        <f t="shared" si="1"/>
        <v>2805.1</v>
      </c>
      <c r="D28" s="44">
        <v>0.49249999999999999</v>
      </c>
      <c r="E28" s="44">
        <v>0.53500000000000003</v>
      </c>
    </row>
    <row r="29" spans="1:9" x14ac:dyDescent="0.25">
      <c r="A29" s="1"/>
      <c r="C29" s="4"/>
    </row>
    <row r="31" spans="1:9" x14ac:dyDescent="0.25">
      <c r="B31" s="1" t="s">
        <v>24</v>
      </c>
      <c r="C31" s="1" t="s">
        <v>19</v>
      </c>
      <c r="D31" s="1" t="s">
        <v>62</v>
      </c>
    </row>
    <row r="32" spans="1:9" x14ac:dyDescent="0.25">
      <c r="A32" s="1" t="s">
        <v>60</v>
      </c>
      <c r="B32">
        <v>1669100</v>
      </c>
      <c r="C32" s="4">
        <f>B32/600</f>
        <v>2781.8333333333335</v>
      </c>
      <c r="D32" s="29">
        <v>7.7839999999999998</v>
      </c>
    </row>
    <row r="33" spans="1:7" x14ac:dyDescent="0.25">
      <c r="A33" s="1" t="s">
        <v>61</v>
      </c>
      <c r="B33" s="11">
        <v>685820</v>
      </c>
      <c r="C33" s="4">
        <f>B33/600</f>
        <v>1143.0333333333333</v>
      </c>
      <c r="D33" s="5">
        <v>30.72</v>
      </c>
    </row>
    <row r="35" spans="1:7" x14ac:dyDescent="0.25">
      <c r="B35" s="9" t="s">
        <v>61</v>
      </c>
      <c r="C35" s="13" t="s">
        <v>60</v>
      </c>
      <c r="F35" s="9" t="s">
        <v>61</v>
      </c>
      <c r="G35" s="13" t="s">
        <v>60</v>
      </c>
    </row>
    <row r="36" spans="1:7" x14ac:dyDescent="0.25">
      <c r="A36" s="14" t="s">
        <v>70</v>
      </c>
      <c r="B36" s="11">
        <v>1024</v>
      </c>
      <c r="C36">
        <v>865</v>
      </c>
      <c r="E36" s="1" t="s">
        <v>67</v>
      </c>
      <c r="F36" s="43">
        <v>0.48599999999999999</v>
      </c>
      <c r="G36" s="43">
        <v>0.46100000000000002</v>
      </c>
    </row>
    <row r="37" spans="1:7" x14ac:dyDescent="0.25">
      <c r="A37" s="14"/>
      <c r="B37" s="11">
        <v>0</v>
      </c>
      <c r="C37">
        <v>868</v>
      </c>
      <c r="F37" s="43">
        <v>0.14499999999999999</v>
      </c>
      <c r="G37" s="43">
        <v>0.54</v>
      </c>
    </row>
    <row r="38" spans="1:7" x14ac:dyDescent="0.25">
      <c r="A38" s="14"/>
      <c r="B38" s="11">
        <v>0</v>
      </c>
      <c r="C38">
        <v>863</v>
      </c>
      <c r="F38" s="43">
        <v>0.191</v>
      </c>
      <c r="G38" s="43">
        <v>0.56699999999999995</v>
      </c>
    </row>
    <row r="39" spans="1:7" x14ac:dyDescent="0.25">
      <c r="A39" s="14"/>
      <c r="B39" s="11">
        <v>0</v>
      </c>
      <c r="C39">
        <v>865</v>
      </c>
      <c r="F39" s="43">
        <v>0.14799999999999999</v>
      </c>
      <c r="G39" s="43">
        <v>0.56799999999999995</v>
      </c>
    </row>
    <row r="40" spans="1:7" x14ac:dyDescent="0.25">
      <c r="A40" s="12"/>
    </row>
    <row r="41" spans="1:7" x14ac:dyDescent="0.25">
      <c r="A41" s="1" t="s">
        <v>74</v>
      </c>
      <c r="B41" s="1" t="s">
        <v>24</v>
      </c>
      <c r="C41" s="1" t="s">
        <v>19</v>
      </c>
      <c r="D41" s="1" t="s">
        <v>68</v>
      </c>
      <c r="E41" s="1" t="s">
        <v>69</v>
      </c>
      <c r="F41" s="13"/>
    </row>
    <row r="42" spans="1:7" x14ac:dyDescent="0.25">
      <c r="A42">
        <v>2</v>
      </c>
      <c r="B42">
        <v>1297900</v>
      </c>
      <c r="C42" s="4">
        <f>B42/600</f>
        <v>2163.1666666666665</v>
      </c>
      <c r="D42" s="44">
        <v>0.61299999999999999</v>
      </c>
      <c r="E42" s="44">
        <v>0.64700000000000002</v>
      </c>
    </row>
    <row r="43" spans="1:7" x14ac:dyDescent="0.25">
      <c r="A43">
        <v>4</v>
      </c>
      <c r="B43">
        <v>1683060</v>
      </c>
      <c r="C43" s="4">
        <f>B43/600</f>
        <v>2805.1</v>
      </c>
      <c r="D43" s="44">
        <v>0.48749999999999999</v>
      </c>
      <c r="E43" s="44">
        <v>0.53</v>
      </c>
    </row>
    <row r="44" spans="1:7" x14ac:dyDescent="0.25">
      <c r="A44">
        <v>8</v>
      </c>
      <c r="B44">
        <v>2072040</v>
      </c>
      <c r="C44" s="4">
        <f t="shared" ref="C44:C45" si="2">B44/600</f>
        <v>3453.4</v>
      </c>
      <c r="D44" s="44">
        <v>0.36799999999999999</v>
      </c>
      <c r="E44" s="44">
        <v>0.374</v>
      </c>
    </row>
    <row r="45" spans="1:7" x14ac:dyDescent="0.25">
      <c r="A45">
        <v>16</v>
      </c>
      <c r="B45">
        <v>2392800</v>
      </c>
      <c r="C45" s="4">
        <f t="shared" si="2"/>
        <v>3988</v>
      </c>
      <c r="D45" s="44">
        <v>0.23400000000000001</v>
      </c>
      <c r="E45" s="44">
        <v>0.17810000000000001</v>
      </c>
    </row>
    <row r="47" spans="1:7" x14ac:dyDescent="0.25">
      <c r="A47" s="1" t="s">
        <v>80</v>
      </c>
      <c r="B47" s="1" t="s">
        <v>24</v>
      </c>
      <c r="C47" s="1" t="s">
        <v>19</v>
      </c>
    </row>
    <row r="48" spans="1:7" x14ac:dyDescent="0.25">
      <c r="A48">
        <v>2</v>
      </c>
      <c r="B48">
        <v>1430980</v>
      </c>
      <c r="C48" s="4">
        <f>B48/600</f>
        <v>2384.9666666666667</v>
      </c>
    </row>
    <row r="49" spans="1:3" x14ac:dyDescent="0.25">
      <c r="A49">
        <v>4</v>
      </c>
      <c r="B49">
        <v>1683060</v>
      </c>
      <c r="C49" s="4">
        <f t="shared" ref="C49:C51" si="3">B49/600</f>
        <v>2805.1</v>
      </c>
    </row>
    <row r="50" spans="1:3" x14ac:dyDescent="0.25">
      <c r="A50">
        <v>8</v>
      </c>
      <c r="B50">
        <v>1769000</v>
      </c>
      <c r="C50" s="4">
        <f t="shared" si="3"/>
        <v>2948.3333333333335</v>
      </c>
    </row>
    <row r="51" spans="1:3" x14ac:dyDescent="0.25">
      <c r="A51">
        <v>16</v>
      </c>
      <c r="B51">
        <v>1968480</v>
      </c>
      <c r="C51" s="4">
        <f t="shared" si="3"/>
        <v>3280.8</v>
      </c>
    </row>
  </sheetData>
  <mergeCells count="4">
    <mergeCell ref="B14:C14"/>
    <mergeCell ref="D14:E14"/>
    <mergeCell ref="F14:G14"/>
    <mergeCell ref="H14:I14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topLeftCell="A34" workbookViewId="0">
      <selection activeCell="I17" sqref="I17"/>
    </sheetView>
  </sheetViews>
  <sheetFormatPr defaultRowHeight="15" x14ac:dyDescent="0.25"/>
  <cols>
    <col min="1" max="1" width="16.42578125" customWidth="1"/>
    <col min="2" max="2" width="25.42578125" customWidth="1"/>
    <col min="5" max="5" width="11.140625" customWidth="1"/>
    <col min="6" max="6" width="10.7109375" customWidth="1"/>
    <col min="7" max="7" width="10" customWidth="1"/>
    <col min="8" max="8" width="7.28515625" customWidth="1"/>
    <col min="9" max="9" width="13.28515625" customWidth="1"/>
  </cols>
  <sheetData>
    <row r="1" spans="1:9" x14ac:dyDescent="0.25">
      <c r="C1" s="47" t="s">
        <v>15</v>
      </c>
      <c r="D1" s="47"/>
      <c r="E1" s="47"/>
      <c r="H1" s="47" t="s">
        <v>16</v>
      </c>
      <c r="I1" s="48"/>
    </row>
    <row r="2" spans="1:9" x14ac:dyDescent="0.25">
      <c r="A2" s="1" t="s">
        <v>0</v>
      </c>
      <c r="B2" s="1" t="s">
        <v>8</v>
      </c>
      <c r="C2" s="1" t="s">
        <v>1</v>
      </c>
      <c r="D2" s="1" t="s">
        <v>37</v>
      </c>
      <c r="E2" s="1" t="s">
        <v>38</v>
      </c>
      <c r="F2" s="1" t="s">
        <v>39</v>
      </c>
      <c r="G2" s="1" t="s">
        <v>40</v>
      </c>
      <c r="H2" s="1" t="s">
        <v>17</v>
      </c>
      <c r="I2" s="1" t="s">
        <v>18</v>
      </c>
    </row>
    <row r="3" spans="1:9" x14ac:dyDescent="0.25">
      <c r="A3" t="s">
        <v>4</v>
      </c>
      <c r="B3" t="s">
        <v>10</v>
      </c>
      <c r="C3" s="2">
        <v>3.7829999999999999</v>
      </c>
      <c r="D3" s="2">
        <v>7.2430000000000003</v>
      </c>
      <c r="E3" s="2">
        <v>53.844999999999999</v>
      </c>
      <c r="F3" s="3">
        <v>1735150458</v>
      </c>
      <c r="G3" s="5">
        <f>F3/(1024^3)</f>
        <v>1.6159847918897867</v>
      </c>
      <c r="H3">
        <v>9.5960000000000001</v>
      </c>
      <c r="I3">
        <v>12.194000000000001</v>
      </c>
    </row>
    <row r="4" spans="1:9" x14ac:dyDescent="0.25">
      <c r="A4" t="s">
        <v>5</v>
      </c>
      <c r="B4" t="s">
        <v>11</v>
      </c>
      <c r="C4" s="2">
        <v>5.1459999999999999</v>
      </c>
      <c r="D4" s="2">
        <v>8.52</v>
      </c>
      <c r="E4" s="2">
        <v>66.387</v>
      </c>
      <c r="F4" s="3">
        <v>3188898643</v>
      </c>
      <c r="G4" s="5">
        <f t="shared" ref="G4:G7" si="0">F4/(1024^3)</f>
        <v>2.9698932943865657</v>
      </c>
    </row>
    <row r="5" spans="1:9" x14ac:dyDescent="0.25">
      <c r="A5" t="s">
        <v>6</v>
      </c>
      <c r="B5" t="s">
        <v>12</v>
      </c>
      <c r="C5" s="2">
        <v>6.0170000000000003</v>
      </c>
      <c r="D5" s="2">
        <v>10.146000000000001</v>
      </c>
      <c r="E5" s="2">
        <v>69.355000000000004</v>
      </c>
      <c r="F5" s="3">
        <v>1135670302</v>
      </c>
      <c r="G5" s="5">
        <f t="shared" si="0"/>
        <v>1.057675389572978</v>
      </c>
    </row>
    <row r="6" spans="1:9" x14ac:dyDescent="0.25">
      <c r="A6" t="s">
        <v>7</v>
      </c>
      <c r="B6" t="s">
        <v>13</v>
      </c>
      <c r="C6" s="7">
        <v>4.5069999999999997</v>
      </c>
      <c r="D6" s="7">
        <v>6.8940000000000001</v>
      </c>
      <c r="E6" s="2">
        <v>83.965999999999994</v>
      </c>
      <c r="F6" s="3">
        <v>1809376708</v>
      </c>
      <c r="G6" s="5">
        <f t="shared" si="0"/>
        <v>1.6851133741438389</v>
      </c>
    </row>
    <row r="7" spans="1:9" x14ac:dyDescent="0.25">
      <c r="A7" t="s">
        <v>9</v>
      </c>
      <c r="B7" t="s">
        <v>14</v>
      </c>
      <c r="C7">
        <v>11.747</v>
      </c>
      <c r="D7" s="2">
        <v>23.123000000000001</v>
      </c>
      <c r="E7">
        <v>78.322999999999993</v>
      </c>
      <c r="F7" s="3">
        <v>1871070632</v>
      </c>
      <c r="G7" s="5">
        <f t="shared" si="0"/>
        <v>1.7425703182816505</v>
      </c>
    </row>
    <row r="9" spans="1:9" x14ac:dyDescent="0.25">
      <c r="A9" s="1" t="s">
        <v>29</v>
      </c>
    </row>
    <row r="10" spans="1:9" x14ac:dyDescent="0.25">
      <c r="A10">
        <v>1</v>
      </c>
      <c r="B10" t="s">
        <v>31</v>
      </c>
      <c r="E10">
        <v>5.4909999999999997</v>
      </c>
    </row>
    <row r="11" spans="1:9" x14ac:dyDescent="0.25">
      <c r="A11">
        <v>2</v>
      </c>
      <c r="B11" t="s">
        <v>30</v>
      </c>
      <c r="E11">
        <v>11.846</v>
      </c>
    </row>
    <row r="12" spans="1:9" x14ac:dyDescent="0.25">
      <c r="A12">
        <v>5</v>
      </c>
      <c r="B12" t="s">
        <v>32</v>
      </c>
      <c r="E12">
        <v>26.991</v>
      </c>
    </row>
    <row r="13" spans="1:9" x14ac:dyDescent="0.25">
      <c r="A13">
        <v>10</v>
      </c>
      <c r="B13" t="s">
        <v>27</v>
      </c>
      <c r="C13">
        <v>4.5960000000000001</v>
      </c>
      <c r="D13">
        <v>8.3149999999999995</v>
      </c>
      <c r="E13">
        <v>63.213000000000001</v>
      </c>
    </row>
    <row r="14" spans="1:9" x14ac:dyDescent="0.25">
      <c r="A14">
        <v>20</v>
      </c>
      <c r="B14" t="s">
        <v>26</v>
      </c>
      <c r="C14">
        <v>9.516</v>
      </c>
      <c r="D14">
        <v>17.628</v>
      </c>
    </row>
    <row r="15" spans="1:9" x14ac:dyDescent="0.25">
      <c r="A15">
        <v>30</v>
      </c>
      <c r="B15" t="s">
        <v>25</v>
      </c>
      <c r="C15">
        <v>13.477</v>
      </c>
      <c r="D15">
        <v>27.989000000000001</v>
      </c>
    </row>
    <row r="16" spans="1:9" x14ac:dyDescent="0.25">
      <c r="A16">
        <v>40</v>
      </c>
      <c r="B16" t="s">
        <v>28</v>
      </c>
      <c r="C16">
        <v>15.430999999999999</v>
      </c>
      <c r="D16">
        <v>34.064999999999998</v>
      </c>
    </row>
    <row r="18" spans="1:4" x14ac:dyDescent="0.25">
      <c r="A18" s="1" t="s">
        <v>43</v>
      </c>
      <c r="B18" s="1" t="s">
        <v>39</v>
      </c>
    </row>
    <row r="19" spans="1:4" x14ac:dyDescent="0.25">
      <c r="A19" t="s">
        <v>42</v>
      </c>
      <c r="B19">
        <v>165974013</v>
      </c>
    </row>
    <row r="20" spans="1:4" x14ac:dyDescent="0.25">
      <c r="A20" t="s">
        <v>2</v>
      </c>
      <c r="B20">
        <v>35908488</v>
      </c>
    </row>
    <row r="21" spans="1:4" x14ac:dyDescent="0.25">
      <c r="A21" t="s">
        <v>3</v>
      </c>
      <c r="B21">
        <v>55632154</v>
      </c>
    </row>
    <row r="23" spans="1:4" x14ac:dyDescent="0.25">
      <c r="B23" s="47" t="s">
        <v>16</v>
      </c>
      <c r="C23" s="48"/>
    </row>
    <row r="24" spans="1:4" x14ac:dyDescent="0.25">
      <c r="A24" s="1" t="s">
        <v>48</v>
      </c>
      <c r="B24" s="1" t="s">
        <v>1</v>
      </c>
      <c r="C24" s="1" t="s">
        <v>37</v>
      </c>
    </row>
    <row r="25" spans="1:4" x14ac:dyDescent="0.25">
      <c r="A25" t="s">
        <v>4</v>
      </c>
      <c r="B25">
        <v>1.671</v>
      </c>
      <c r="C25">
        <v>3.2309999999999999</v>
      </c>
    </row>
    <row r="26" spans="1:4" x14ac:dyDescent="0.25">
      <c r="A26" t="s">
        <v>7</v>
      </c>
      <c r="B26">
        <v>3.7949999999999999</v>
      </c>
      <c r="C26">
        <v>5.3730000000000002</v>
      </c>
    </row>
    <row r="27" spans="1:4" x14ac:dyDescent="0.25">
      <c r="A27" t="s">
        <v>18</v>
      </c>
      <c r="B27">
        <v>4.4029999999999996</v>
      </c>
    </row>
    <row r="29" spans="1:4" x14ac:dyDescent="0.25">
      <c r="A29" s="1" t="s">
        <v>49</v>
      </c>
      <c r="B29" s="1" t="s">
        <v>1</v>
      </c>
      <c r="C29" s="1" t="s">
        <v>37</v>
      </c>
      <c r="D29" s="1"/>
    </row>
    <row r="30" spans="1:4" x14ac:dyDescent="0.25">
      <c r="A30">
        <v>2</v>
      </c>
      <c r="B30">
        <v>6.5549999999999997</v>
      </c>
      <c r="C30">
        <v>11.166</v>
      </c>
    </row>
    <row r="31" spans="1:4" x14ac:dyDescent="0.25">
      <c r="A31">
        <v>4</v>
      </c>
      <c r="B31" s="2">
        <v>3.7829999999999999</v>
      </c>
      <c r="C31" s="2">
        <v>7.2430000000000003</v>
      </c>
      <c r="D31" s="2"/>
    </row>
    <row r="32" spans="1:4" x14ac:dyDescent="0.25">
      <c r="A32">
        <v>8</v>
      </c>
      <c r="B32">
        <v>3.1539999999999999</v>
      </c>
      <c r="C32">
        <v>6.3380000000000001</v>
      </c>
    </row>
    <row r="33" spans="1:3" x14ac:dyDescent="0.25">
      <c r="A33">
        <v>16</v>
      </c>
      <c r="B33">
        <v>2.7490000000000001</v>
      </c>
      <c r="C33">
        <v>5.0910000000000002</v>
      </c>
    </row>
    <row r="35" spans="1:3" x14ac:dyDescent="0.25">
      <c r="A35" s="1" t="s">
        <v>57</v>
      </c>
      <c r="B35" s="1" t="s">
        <v>1</v>
      </c>
      <c r="C35" s="1" t="s">
        <v>37</v>
      </c>
    </row>
    <row r="36" spans="1:3" x14ac:dyDescent="0.25">
      <c r="A36">
        <v>1</v>
      </c>
      <c r="B36" s="2">
        <v>3.7829999999999999</v>
      </c>
      <c r="C36" s="2">
        <v>7.2430000000000003</v>
      </c>
    </row>
    <row r="37" spans="1:3" x14ac:dyDescent="0.25">
      <c r="A37">
        <v>2</v>
      </c>
      <c r="B37" s="2">
        <f>AVERAGE(6.851, 7.052)</f>
        <v>6.9514999999999993</v>
      </c>
      <c r="C37" s="2">
        <f>AVERAGE(13.118, 13.367)</f>
        <v>13.2425</v>
      </c>
    </row>
    <row r="38" spans="1:3" x14ac:dyDescent="0.25">
      <c r="A38">
        <v>3</v>
      </c>
      <c r="B38" s="2">
        <f>AVERAGE(9.645, 10.275, 10.073)</f>
        <v>9.9976666666666674</v>
      </c>
      <c r="C38" s="2">
        <f>AVERAGE(19.504, 19.984, 20.198)</f>
        <v>19.895333333333333</v>
      </c>
    </row>
    <row r="39" spans="1:3" x14ac:dyDescent="0.25">
      <c r="A39">
        <v>4</v>
      </c>
      <c r="B39" s="2">
        <f>AVERAGE(12.404, 13.383, 13.099, 12.744)</f>
        <v>12.907499999999999</v>
      </c>
      <c r="C39" s="2">
        <f>AVERAGE(26.064, 26.871, 26.672, 26.004)</f>
        <v>26.402750000000001</v>
      </c>
    </row>
  </sheetData>
  <mergeCells count="3">
    <mergeCell ref="C1:E1"/>
    <mergeCell ref="H1:I1"/>
    <mergeCell ref="B23:C23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selection activeCell="B12" sqref="B12"/>
    </sheetView>
  </sheetViews>
  <sheetFormatPr defaultRowHeight="15" x14ac:dyDescent="0.25"/>
  <cols>
    <col min="1" max="1" width="16.28515625" customWidth="1"/>
    <col min="2" max="2" width="11.5703125" customWidth="1"/>
  </cols>
  <sheetData>
    <row r="1" spans="1:3" x14ac:dyDescent="0.25">
      <c r="A1" s="1" t="s">
        <v>58</v>
      </c>
      <c r="B1" s="1" t="s">
        <v>63</v>
      </c>
    </row>
    <row r="2" spans="1:3" x14ac:dyDescent="0.25">
      <c r="A2" t="s">
        <v>59</v>
      </c>
      <c r="B2" s="10">
        <v>0.33680555555555558</v>
      </c>
    </row>
    <row r="3" spans="1:3" x14ac:dyDescent="0.25">
      <c r="A3" t="s">
        <v>47</v>
      </c>
      <c r="B3" s="10">
        <v>0.36805555555555558</v>
      </c>
    </row>
    <row r="4" spans="1:3" x14ac:dyDescent="0.25">
      <c r="A4" t="s">
        <v>33</v>
      </c>
      <c r="B4" s="10">
        <v>0.38541666666666669</v>
      </c>
    </row>
    <row r="5" spans="1:3" x14ac:dyDescent="0.25">
      <c r="A5" t="s">
        <v>36</v>
      </c>
      <c r="B5" s="10">
        <v>0.39583333333333331</v>
      </c>
    </row>
    <row r="6" spans="1:3" x14ac:dyDescent="0.25">
      <c r="A6" t="s">
        <v>41</v>
      </c>
      <c r="B6" s="10">
        <v>0.54513888888888895</v>
      </c>
    </row>
    <row r="7" spans="1:3" x14ac:dyDescent="0.25">
      <c r="A7" t="s">
        <v>44</v>
      </c>
      <c r="B7" s="10">
        <v>0.55555555555555558</v>
      </c>
    </row>
    <row r="8" spans="1:3" x14ac:dyDescent="0.25">
      <c r="A8" t="s">
        <v>71</v>
      </c>
      <c r="B8" s="10">
        <v>0.64583333333333337</v>
      </c>
    </row>
    <row r="9" spans="1:3" x14ac:dyDescent="0.25">
      <c r="A9" t="s">
        <v>72</v>
      </c>
      <c r="B9" s="10">
        <v>0.67013888888888884</v>
      </c>
    </row>
    <row r="10" spans="1:3" x14ac:dyDescent="0.25">
      <c r="A10" t="s">
        <v>73</v>
      </c>
      <c r="B10" s="10">
        <v>0.85416666666666663</v>
      </c>
      <c r="C10" s="10"/>
    </row>
    <row r="11" spans="1:3" x14ac:dyDescent="0.25">
      <c r="A11" t="s">
        <v>75</v>
      </c>
      <c r="B11" s="10">
        <v>0.86458333333333337</v>
      </c>
    </row>
    <row r="12" spans="1:3" x14ac:dyDescent="0.25">
      <c r="A12" t="s">
        <v>76</v>
      </c>
      <c r="B12" s="10">
        <v>0.87847222222222221</v>
      </c>
    </row>
    <row r="13" spans="1:3" x14ac:dyDescent="0.25">
      <c r="A13" t="s">
        <v>77</v>
      </c>
      <c r="B13" s="10">
        <v>0.96527777777777779</v>
      </c>
      <c r="C13" s="10"/>
    </row>
    <row r="14" spans="1:3" x14ac:dyDescent="0.25">
      <c r="A14" t="s">
        <v>78</v>
      </c>
      <c r="B14" s="10">
        <v>0.99305555555555547</v>
      </c>
    </row>
    <row r="15" spans="1:3" x14ac:dyDescent="0.25">
      <c r="A15" t="s">
        <v>79</v>
      </c>
      <c r="B15" s="10">
        <v>2.0833333333333332E-2</v>
      </c>
      <c r="C15" s="10"/>
    </row>
    <row r="16" spans="1:3" x14ac:dyDescent="0.25">
      <c r="A16" t="s">
        <v>81</v>
      </c>
      <c r="B16" s="10">
        <v>0.10069444444444443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Kafka</vt:lpstr>
      <vt:lpstr>Storm</vt:lpstr>
      <vt:lpstr>HBase</vt:lpstr>
      <vt:lpstr>Ganglia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2015-10-05T09:09:38Z</dcterms:modified>
</cp:coreProperties>
</file>