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dev\Repository\GSL\Document\"/>
    </mc:Choice>
  </mc:AlternateContent>
  <xr:revisionPtr revIDLastSave="0" documentId="13_ncr:1_{E57D61E9-3134-4721-B9CF-F4B2DB2BC7CF}" xr6:coauthVersionLast="36" xr6:coauthVersionMax="36" xr10:uidLastSave="{00000000-0000-0000-0000-000000000000}"/>
  <bookViews>
    <workbookView xWindow="0" yWindow="0" windowWidth="28800" windowHeight="12135" activeTab="3" xr2:uid="{2B8BF1E6-E496-4F89-BDC8-54DCCB78AA27}"/>
  </bookViews>
  <sheets>
    <sheet name="Folder" sheetId="1" r:id="rId1"/>
    <sheet name="PWM" sheetId="2" r:id="rId2"/>
    <sheet name="Resources" sheetId="4" r:id="rId3"/>
    <sheet name="Links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2" l="1"/>
  <c r="D25" i="2"/>
  <c r="D24" i="2"/>
  <c r="C24" i="2"/>
  <c r="C22" i="2"/>
  <c r="C18" i="2"/>
  <c r="C16" i="2"/>
  <c r="C12" i="2"/>
  <c r="C10" i="2"/>
  <c r="F15" i="4" l="1"/>
  <c r="C15" i="4"/>
  <c r="E15" i="4" s="1"/>
  <c r="F14" i="4"/>
  <c r="E14" i="4"/>
  <c r="C14" i="4"/>
  <c r="F9" i="4"/>
  <c r="C9" i="4"/>
  <c r="F10" i="4"/>
  <c r="F5" i="4"/>
  <c r="F4" i="4"/>
  <c r="C10" i="4" l="1"/>
  <c r="E10" i="4" s="1"/>
  <c r="E9" i="4"/>
  <c r="E5" i="4"/>
  <c r="E4" i="4"/>
</calcChain>
</file>

<file path=xl/sharedStrings.xml><?xml version="1.0" encoding="utf-8"?>
<sst xmlns="http://schemas.openxmlformats.org/spreadsheetml/2006/main" count="78" uniqueCount="56">
  <si>
    <t>GTK</t>
  </si>
  <si>
    <t>GTS</t>
  </si>
  <si>
    <t>GSL</t>
  </si>
  <si>
    <t>Showcase</t>
  </si>
  <si>
    <t>Nucleo</t>
  </si>
  <si>
    <t>STM32L053R8</t>
  </si>
  <si>
    <t>GTK-GTS</t>
  </si>
  <si>
    <t>include</t>
  </si>
  <si>
    <t>config</t>
  </si>
  <si>
    <t>source</t>
  </si>
  <si>
    <t>gts_config.h</t>
  </si>
  <si>
    <t>gts_config.c</t>
  </si>
  <si>
    <t>gts_api.h</t>
  </si>
  <si>
    <t>gts_common.h</t>
  </si>
  <si>
    <t>system</t>
  </si>
  <si>
    <t>gts_prd.h</t>
  </si>
  <si>
    <t>gts_bkg.h</t>
  </si>
  <si>
    <t>gts_prd.c</t>
  </si>
  <si>
    <t>gts_bkg.c</t>
  </si>
  <si>
    <t>gts_queue.c</t>
  </si>
  <si>
    <t>gts_queue.h</t>
  </si>
  <si>
    <t>readme.md</t>
  </si>
  <si>
    <t>Cube1.16.0</t>
  </si>
  <si>
    <t>Calculation</t>
  </si>
  <si>
    <t>PWM Setting</t>
  </si>
  <si>
    <t>Prescaler</t>
  </si>
  <si>
    <t>Counter Period</t>
  </si>
  <si>
    <t>PWM Output</t>
  </si>
  <si>
    <t>https://qiita.com/ShunHattori/items/68f099f1d77702d2535d</t>
  </si>
  <si>
    <t>Clock</t>
  </si>
  <si>
    <t>https://community.st.com/t5/stm32-mcus/how-to-use-stlink-v3-mco-output-on-nucleo-boards-as-a-precise/ta-p/723361</t>
  </si>
  <si>
    <t>ISR?(Cortex M3)</t>
  </si>
  <si>
    <t>https://stackoverflow.com/questions/16656489/safely-detect-if-function-is-called-from-an-isr</t>
  </si>
  <si>
    <t>https://www.renesas.com/en/document/mah/idt-arm-cortex-m0-user-guide</t>
  </si>
  <si>
    <t>CubeIDE(Split peripherals)</t>
  </si>
  <si>
    <t>https://community.st.com/t5/stm32cubemx-mcus/is-it-possible-to-automatically-separate-the-code-generated-by/td-p/71174</t>
  </si>
  <si>
    <t>before</t>
  </si>
  <si>
    <t>after</t>
  </si>
  <si>
    <t>diff</t>
  </si>
  <si>
    <t>RAM(KB)</t>
  </si>
  <si>
    <t>ROM(KB)</t>
  </si>
  <si>
    <t>%</t>
  </si>
  <si>
    <t>gts_feature.h</t>
  </si>
  <si>
    <t>GTK_SC_PERIPHERALS [SHA-1: 3deb3aa8da26ad4805db492b78408d75ca17b15b]</t>
  </si>
  <si>
    <t>GTK_SC_BASE [SHA-1: 74b4d3d425f102277975e83fb277a20295cfb6da]</t>
  </si>
  <si>
    <t>GTK_SC_PERIPHERALS Implemented [SHA-1: 3deb3aa8da26ad4805db492b78408d75ca17b15b]</t>
  </si>
  <si>
    <t>UART</t>
  </si>
  <si>
    <t>https://qiita.com/numeru55/items/fd61922eeec6be62a22a</t>
  </si>
  <si>
    <t>Measure execution time</t>
  </si>
  <si>
    <t>https://www.iar.com/knowledge/learn/debugging/techniques-for-measuring-the-elapsed-timeew-page/</t>
  </si>
  <si>
    <t>Frequency(Hz)</t>
  </si>
  <si>
    <r>
      <t>f</t>
    </r>
    <r>
      <rPr>
        <b/>
        <vertAlign val="subscript"/>
        <sz val="11"/>
        <color theme="1"/>
        <rFont val="Calibri"/>
        <family val="2"/>
        <scheme val="minor"/>
      </rPr>
      <t>PWM</t>
    </r>
    <r>
      <rPr>
        <b/>
        <sz val="11"/>
        <color theme="1"/>
        <rFont val="Calibri"/>
        <family val="2"/>
        <scheme val="minor"/>
      </rPr>
      <t>(Hz)</t>
    </r>
  </si>
  <si>
    <t>1ms</t>
  </si>
  <si>
    <t>1us</t>
  </si>
  <si>
    <t>ISR/Thread</t>
  </si>
  <si>
    <t>ICSR[0..9] M0+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</si>
</sst>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3" fillId="0" borderId="0" xfId="1"/>
    <xf numFmtId="0" fontId="0" fillId="0" borderId="1" xfId="0" applyBorder="1" applyAlignment="1">
      <alignment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10" fontId="0" fillId="0" borderId="1" xfId="0" applyNumberFormat="1" applyBorder="1"/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0" xfId="0" applyBorder="1"/>
    <xf numFmtId="10" fontId="0" fillId="0" borderId="0" xfId="0" applyNumberFormat="1" applyBorder="1"/>
    <xf numFmtId="0" fontId="1" fillId="0" borderId="0" xfId="0" applyFont="1" applyAlignment="1">
      <alignment vertical="top"/>
    </xf>
    <xf numFmtId="0" fontId="1" fillId="0" borderId="0" xfId="0" applyFont="1" applyFill="1" applyBorder="1" applyAlignment="1">
      <alignment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68445</xdr:colOff>
      <xdr:row>5</xdr:row>
      <xdr:rowOff>104775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75188A0-D5CD-4CC1-B9B4-852F8AC4E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381000"/>
          <a:ext cx="386892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12</xdr:col>
      <xdr:colOff>142875</xdr:colOff>
      <xdr:row>6</xdr:row>
      <xdr:rowOff>173618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AF1C6D4-74F7-462E-8CDE-23F405306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0550" y="381000"/>
          <a:ext cx="3190875" cy="935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tackoverflow.com/questions/16656489/safely-detect-if-function-is-called-from-an-isr" TargetMode="External"/><Relationship Id="rId7" Type="http://schemas.openxmlformats.org/officeDocument/2006/relationships/hyperlink" Target="https://www.iar.com/knowledge/learn/debugging/techniques-for-measuring-the-elapsed-timeew-page/" TargetMode="External"/><Relationship Id="rId2" Type="http://schemas.openxmlformats.org/officeDocument/2006/relationships/hyperlink" Target="https://community.st.com/t5/stm32-mcus/how-to-use-stlink-v3-mco-output-on-nucleo-boards-as-a-precise/ta-p/723361" TargetMode="External"/><Relationship Id="rId1" Type="http://schemas.openxmlformats.org/officeDocument/2006/relationships/hyperlink" Target="https://qiita.com/ShunHattori/items/68f099f1d77702d2535d" TargetMode="External"/><Relationship Id="rId6" Type="http://schemas.openxmlformats.org/officeDocument/2006/relationships/hyperlink" Target="https://qiita.com/numeru55/items/fd61922eeec6be62a22a" TargetMode="External"/><Relationship Id="rId5" Type="http://schemas.openxmlformats.org/officeDocument/2006/relationships/hyperlink" Target="https://community.st.com/t5/stm32cubemx-mcus/is-it-possible-to-automatically-separate-the-code-generated-by/td-p/71174" TargetMode="External"/><Relationship Id="rId4" Type="http://schemas.openxmlformats.org/officeDocument/2006/relationships/hyperlink" Target="https://www.renesas.com/en/document/mah/idt-arm-cortex-m0-user-gui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FA01-738B-4C3B-AB43-466CFAB6F254}">
  <dimension ref="B2:G17"/>
  <sheetViews>
    <sheetView zoomScale="115" zoomScaleNormal="115" workbookViewId="0">
      <selection activeCell="E21" sqref="E21"/>
    </sheetView>
  </sheetViews>
  <sheetFormatPr defaultRowHeight="15" x14ac:dyDescent="0.25"/>
  <cols>
    <col min="2" max="2" width="4.42578125" bestFit="1" customWidth="1"/>
    <col min="3" max="3" width="9.7109375" bestFit="1" customWidth="1"/>
    <col min="4" max="4" width="11.28515625" bestFit="1" customWidth="1"/>
    <col min="5" max="5" width="14.140625" bestFit="1" customWidth="1"/>
    <col min="6" max="6" width="12" bestFit="1" customWidth="1"/>
  </cols>
  <sheetData>
    <row r="2" spans="2:6" x14ac:dyDescent="0.25">
      <c r="B2" t="s">
        <v>0</v>
      </c>
    </row>
    <row r="3" spans="2:6" x14ac:dyDescent="0.25">
      <c r="C3" t="s">
        <v>1</v>
      </c>
      <c r="D3" t="s">
        <v>21</v>
      </c>
    </row>
    <row r="4" spans="2:6" x14ac:dyDescent="0.25">
      <c r="D4" t="s">
        <v>8</v>
      </c>
      <c r="E4" t="s">
        <v>10</v>
      </c>
    </row>
    <row r="5" spans="2:6" x14ac:dyDescent="0.25">
      <c r="E5" t="s">
        <v>11</v>
      </c>
    </row>
    <row r="6" spans="2:6" x14ac:dyDescent="0.25">
      <c r="D6" t="s">
        <v>7</v>
      </c>
      <c r="E6" t="s">
        <v>12</v>
      </c>
    </row>
    <row r="7" spans="2:6" x14ac:dyDescent="0.25">
      <c r="E7" t="s">
        <v>13</v>
      </c>
    </row>
    <row r="8" spans="2:6" x14ac:dyDescent="0.25">
      <c r="E8" t="s">
        <v>42</v>
      </c>
    </row>
    <row r="9" spans="2:6" x14ac:dyDescent="0.25">
      <c r="D9" t="s">
        <v>14</v>
      </c>
      <c r="E9" t="s">
        <v>7</v>
      </c>
      <c r="F9" t="s">
        <v>15</v>
      </c>
    </row>
    <row r="10" spans="2:6" x14ac:dyDescent="0.25">
      <c r="F10" t="s">
        <v>16</v>
      </c>
    </row>
    <row r="11" spans="2:6" x14ac:dyDescent="0.25">
      <c r="F11" t="s">
        <v>20</v>
      </c>
    </row>
    <row r="12" spans="2:6" x14ac:dyDescent="0.25">
      <c r="E12" t="s">
        <v>9</v>
      </c>
      <c r="F12" t="s">
        <v>17</v>
      </c>
    </row>
    <row r="13" spans="2:6" x14ac:dyDescent="0.25">
      <c r="F13" t="s">
        <v>18</v>
      </c>
    </row>
    <row r="14" spans="2:6" x14ac:dyDescent="0.25">
      <c r="F14" t="s">
        <v>19</v>
      </c>
    </row>
    <row r="15" spans="2:6" x14ac:dyDescent="0.25">
      <c r="C15" t="s">
        <v>2</v>
      </c>
      <c r="D15" t="s">
        <v>21</v>
      </c>
    </row>
    <row r="17" spans="3:7" x14ac:dyDescent="0.25">
      <c r="C17" t="s">
        <v>3</v>
      </c>
      <c r="D17" t="s">
        <v>4</v>
      </c>
      <c r="E17" t="s">
        <v>5</v>
      </c>
      <c r="F17" t="s">
        <v>22</v>
      </c>
      <c r="G17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F88CA-E307-47AA-93AB-8788864B7E3B}">
  <dimension ref="B2:E25"/>
  <sheetViews>
    <sheetView showGridLines="0" workbookViewId="0">
      <selection activeCell="E28" sqref="E28"/>
    </sheetView>
  </sheetViews>
  <sheetFormatPr defaultRowHeight="15" x14ac:dyDescent="0.25"/>
  <cols>
    <col min="1" max="1" width="2.7109375" customWidth="1"/>
    <col min="2" max="2" width="15.7109375" bestFit="1" customWidth="1"/>
    <col min="3" max="3" width="11" bestFit="1" customWidth="1"/>
    <col min="4" max="4" width="12" bestFit="1" customWidth="1"/>
  </cols>
  <sheetData>
    <row r="2" spans="2:3" x14ac:dyDescent="0.25">
      <c r="B2" s="1" t="s">
        <v>23</v>
      </c>
    </row>
    <row r="9" spans="2:3" x14ac:dyDescent="0.25">
      <c r="B9" s="1" t="s">
        <v>24</v>
      </c>
    </row>
    <row r="10" spans="2:3" x14ac:dyDescent="0.25">
      <c r="B10" s="2" t="s">
        <v>50</v>
      </c>
      <c r="C10" s="3">
        <f>32*1000*1000</f>
        <v>32000000</v>
      </c>
    </row>
    <row r="11" spans="2:3" x14ac:dyDescent="0.25">
      <c r="B11" s="2" t="s">
        <v>25</v>
      </c>
      <c r="C11" s="3">
        <v>0</v>
      </c>
    </row>
    <row r="12" spans="2:3" ht="18" x14ac:dyDescent="0.35">
      <c r="B12" s="2" t="s">
        <v>51</v>
      </c>
      <c r="C12" s="3">
        <f>C10/(C13+1)/(C11+1)</f>
        <v>1000</v>
      </c>
    </row>
    <row r="13" spans="2:3" x14ac:dyDescent="0.25">
      <c r="B13" s="2" t="s">
        <v>26</v>
      </c>
      <c r="C13" s="3">
        <v>31999</v>
      </c>
    </row>
    <row r="15" spans="2:3" x14ac:dyDescent="0.25">
      <c r="B15" s="1" t="s">
        <v>52</v>
      </c>
    </row>
    <row r="16" spans="2:3" x14ac:dyDescent="0.25">
      <c r="B16" s="2" t="s">
        <v>50</v>
      </c>
      <c r="C16" s="3">
        <f>32*1000*1000</f>
        <v>32000000</v>
      </c>
    </row>
    <row r="17" spans="2:5" x14ac:dyDescent="0.25">
      <c r="B17" s="2" t="s">
        <v>25</v>
      </c>
      <c r="C17" s="3">
        <v>3199</v>
      </c>
    </row>
    <row r="18" spans="2:5" ht="18" x14ac:dyDescent="0.35">
      <c r="B18" s="2" t="s">
        <v>51</v>
      </c>
      <c r="C18" s="3">
        <f>C16/(C19+1)/(C17+1)</f>
        <v>1000</v>
      </c>
    </row>
    <row r="19" spans="2:5" x14ac:dyDescent="0.25">
      <c r="B19" s="2" t="s">
        <v>26</v>
      </c>
      <c r="C19" s="3">
        <v>9</v>
      </c>
    </row>
    <row r="21" spans="2:5" x14ac:dyDescent="0.25">
      <c r="B21" s="1" t="s">
        <v>53</v>
      </c>
    </row>
    <row r="22" spans="2:5" x14ac:dyDescent="0.25">
      <c r="B22" s="2" t="s">
        <v>50</v>
      </c>
      <c r="C22" s="3">
        <f>32*1000*1000</f>
        <v>32000000</v>
      </c>
    </row>
    <row r="23" spans="2:5" x14ac:dyDescent="0.25">
      <c r="B23" s="2" t="s">
        <v>25</v>
      </c>
      <c r="C23" s="3">
        <v>31</v>
      </c>
    </row>
    <row r="24" spans="2:5" ht="18" x14ac:dyDescent="0.35">
      <c r="B24" s="2" t="s">
        <v>51</v>
      </c>
      <c r="C24" s="3">
        <f>C22/(C25+1)/(C23+1)</f>
        <v>15.2587890625</v>
      </c>
      <c r="D24">
        <f>1/C24</f>
        <v>6.5535999999999997E-2</v>
      </c>
    </row>
    <row r="25" spans="2:5" x14ac:dyDescent="0.25">
      <c r="B25" s="2" t="s">
        <v>26</v>
      </c>
      <c r="C25" s="3">
        <v>65535</v>
      </c>
      <c r="D25">
        <f>D24/C25</f>
        <v>1.0000152590218966E-6</v>
      </c>
      <c r="E25">
        <f>D25*1000</f>
        <v>1.0000152590218965E-3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B76BE-7DC8-4B2A-A546-5F01BEDB543D}">
  <dimension ref="B2:F15"/>
  <sheetViews>
    <sheetView showGridLines="0" workbookViewId="0">
      <selection activeCell="D19" sqref="D19"/>
    </sheetView>
  </sheetViews>
  <sheetFormatPr defaultRowHeight="15" x14ac:dyDescent="0.25"/>
  <cols>
    <col min="1" max="1" width="2.7109375" customWidth="1"/>
    <col min="2" max="2" width="10" bestFit="1" customWidth="1"/>
    <col min="3" max="3" width="7" bestFit="1" customWidth="1"/>
    <col min="4" max="4" width="6" bestFit="1" customWidth="1"/>
    <col min="5" max="5" width="5" bestFit="1" customWidth="1"/>
    <col min="6" max="6" width="7.140625" bestFit="1" customWidth="1"/>
    <col min="8" max="8" width="46.42578125" customWidth="1"/>
  </cols>
  <sheetData>
    <row r="2" spans="2:6" x14ac:dyDescent="0.25">
      <c r="B2" s="16" t="s">
        <v>44</v>
      </c>
    </row>
    <row r="3" spans="2:6" x14ac:dyDescent="0.25">
      <c r="B3" s="11"/>
      <c r="C3" s="7" t="s">
        <v>36</v>
      </c>
      <c r="D3" s="6" t="s">
        <v>37</v>
      </c>
      <c r="E3" s="6" t="s">
        <v>38</v>
      </c>
      <c r="F3" s="6" t="s">
        <v>41</v>
      </c>
    </row>
    <row r="4" spans="2:6" x14ac:dyDescent="0.25">
      <c r="B4" s="5" t="s">
        <v>39</v>
      </c>
      <c r="C4" s="3">
        <v>0</v>
      </c>
      <c r="D4" s="3">
        <v>1.68</v>
      </c>
      <c r="E4" s="3">
        <f>D4-C4</f>
        <v>1.68</v>
      </c>
      <c r="F4" s="10">
        <f>D4/8</f>
        <v>0.21</v>
      </c>
    </row>
    <row r="5" spans="2:6" x14ac:dyDescent="0.25">
      <c r="B5" s="5" t="s">
        <v>40</v>
      </c>
      <c r="C5" s="3">
        <v>0</v>
      </c>
      <c r="D5" s="3">
        <v>9.86</v>
      </c>
      <c r="E5" s="3">
        <f>D5-C5</f>
        <v>9.86</v>
      </c>
      <c r="F5" s="10">
        <f>D5/64</f>
        <v>0.15406249999999999</v>
      </c>
    </row>
    <row r="6" spans="2:6" x14ac:dyDescent="0.25">
      <c r="B6" s="13"/>
      <c r="C6" s="14"/>
      <c r="D6" s="14"/>
      <c r="E6" s="14"/>
      <c r="F6" s="15"/>
    </row>
    <row r="7" spans="2:6" x14ac:dyDescent="0.25">
      <c r="B7" s="17" t="s">
        <v>43</v>
      </c>
    </row>
    <row r="8" spans="2:6" x14ac:dyDescent="0.25">
      <c r="B8" s="12"/>
      <c r="C8" s="8" t="s">
        <v>36</v>
      </c>
      <c r="D8" s="9" t="s">
        <v>37</v>
      </c>
      <c r="E8" s="9" t="s">
        <v>38</v>
      </c>
      <c r="F8" s="6" t="s">
        <v>41</v>
      </c>
    </row>
    <row r="9" spans="2:6" x14ac:dyDescent="0.25">
      <c r="B9" s="5" t="s">
        <v>39</v>
      </c>
      <c r="C9" s="3">
        <f>D4</f>
        <v>1.68</v>
      </c>
      <c r="D9" s="3">
        <v>1.95</v>
      </c>
      <c r="E9" s="3">
        <f>D9-C9</f>
        <v>0.27</v>
      </c>
      <c r="F9" s="10">
        <f>D9/8</f>
        <v>0.24374999999999999</v>
      </c>
    </row>
    <row r="10" spans="2:6" x14ac:dyDescent="0.25">
      <c r="B10" s="5" t="s">
        <v>40</v>
      </c>
      <c r="C10" s="3">
        <f>D5</f>
        <v>9.86</v>
      </c>
      <c r="D10" s="3">
        <v>14.07</v>
      </c>
      <c r="E10" s="3">
        <f>D10-C10</f>
        <v>4.2100000000000009</v>
      </c>
      <c r="F10" s="10">
        <f>D10/64</f>
        <v>0.21984375</v>
      </c>
    </row>
    <row r="12" spans="2:6" x14ac:dyDescent="0.25">
      <c r="B12" s="17" t="s">
        <v>45</v>
      </c>
    </row>
    <row r="13" spans="2:6" x14ac:dyDescent="0.25">
      <c r="B13" s="12"/>
      <c r="C13" s="8" t="s">
        <v>36</v>
      </c>
      <c r="D13" s="9" t="s">
        <v>37</v>
      </c>
      <c r="E13" s="9" t="s">
        <v>38</v>
      </c>
      <c r="F13" s="6" t="s">
        <v>41</v>
      </c>
    </row>
    <row r="14" spans="2:6" x14ac:dyDescent="0.25">
      <c r="B14" s="5" t="s">
        <v>39</v>
      </c>
      <c r="C14" s="3">
        <f>D9</f>
        <v>1.95</v>
      </c>
      <c r="D14" s="3">
        <v>1.95</v>
      </c>
      <c r="E14" s="3">
        <f>D14-C14</f>
        <v>0</v>
      </c>
      <c r="F14" s="10">
        <f>D14/8</f>
        <v>0.24374999999999999</v>
      </c>
    </row>
    <row r="15" spans="2:6" x14ac:dyDescent="0.25">
      <c r="B15" s="5" t="s">
        <v>40</v>
      </c>
      <c r="C15" s="3">
        <f>D10</f>
        <v>14.07</v>
      </c>
      <c r="D15" s="3">
        <v>14.16</v>
      </c>
      <c r="E15" s="3">
        <f>D15-C15</f>
        <v>8.9999999999999858E-2</v>
      </c>
      <c r="F15" s="10">
        <f>D15/64</f>
        <v>0.22125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75EB0-4C9A-4A63-B70A-F5FCA9A84744}">
  <dimension ref="B2:C9"/>
  <sheetViews>
    <sheetView tabSelected="1" workbookViewId="0">
      <selection activeCell="C10" sqref="C10"/>
    </sheetView>
  </sheetViews>
  <sheetFormatPr defaultRowHeight="15" x14ac:dyDescent="0.25"/>
  <cols>
    <col min="2" max="2" width="24.85546875" bestFit="1" customWidth="1"/>
  </cols>
  <sheetData>
    <row r="2" spans="2:3" x14ac:dyDescent="0.25">
      <c r="B2" t="s">
        <v>27</v>
      </c>
      <c r="C2" s="4" t="s">
        <v>28</v>
      </c>
    </row>
    <row r="3" spans="2:3" x14ac:dyDescent="0.25">
      <c r="B3" t="s">
        <v>29</v>
      </c>
      <c r="C3" s="4" t="s">
        <v>30</v>
      </c>
    </row>
    <row r="4" spans="2:3" x14ac:dyDescent="0.25">
      <c r="B4" t="s">
        <v>31</v>
      </c>
      <c r="C4" s="4" t="s">
        <v>32</v>
      </c>
    </row>
    <row r="5" spans="2:3" x14ac:dyDescent="0.25">
      <c r="C5" s="4" t="s">
        <v>33</v>
      </c>
    </row>
    <row r="6" spans="2:3" x14ac:dyDescent="0.25">
      <c r="B6" t="s">
        <v>34</v>
      </c>
      <c r="C6" s="4" t="s">
        <v>35</v>
      </c>
    </row>
    <row r="7" spans="2:3" x14ac:dyDescent="0.25">
      <c r="B7" t="s">
        <v>46</v>
      </c>
      <c r="C7" s="4" t="s">
        <v>47</v>
      </c>
    </row>
    <row r="8" spans="2:3" x14ac:dyDescent="0.25">
      <c r="B8" t="s">
        <v>48</v>
      </c>
      <c r="C8" s="4" t="s">
        <v>49</v>
      </c>
    </row>
    <row r="9" spans="2:3" x14ac:dyDescent="0.25">
      <c r="B9" t="s">
        <v>54</v>
      </c>
      <c r="C9" t="s">
        <v>55</v>
      </c>
    </row>
  </sheetData>
  <hyperlinks>
    <hyperlink ref="C2" r:id="rId1" xr:uid="{EA9B5D05-DBFA-4C86-8668-AFCCB06ECA01}"/>
    <hyperlink ref="C3" r:id="rId2" xr:uid="{14BA6434-DA56-48ED-A571-2C6F9634E2B9}"/>
    <hyperlink ref="C4" r:id="rId3" xr:uid="{323B6105-46ED-4375-B8FB-9316F27E6C79}"/>
    <hyperlink ref="C5" r:id="rId4" xr:uid="{F730AFAF-D45B-48F4-9E85-438569176DEE}"/>
    <hyperlink ref="C6" r:id="rId5" xr:uid="{4AF43171-CF2D-4D19-9DC6-2A9210B687F0}"/>
    <hyperlink ref="C7" r:id="rId6" xr:uid="{57312641-F60D-479E-8B57-32AD05A48493}"/>
    <hyperlink ref="C8" r:id="rId7" xr:uid="{C9AD98B4-2308-428D-9C5F-63CDC4B0A51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Folder</vt:lpstr>
      <vt:lpstr>PWM</vt:lpstr>
      <vt:lpstr>Resources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2024-10-08T11:33:27Z</dcterms:created>
  <dcterms:modified xsi:type="dcterms:W3CDTF">2024-10-12T13:54:00Z</dcterms:modified>
</cp:coreProperties>
</file>