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rtituzi/Dropbox/Classes_and_Training/Udacity/SlefDriving/TrafficSignClassifier/TrafficSignClassification/"/>
    </mc:Choice>
  </mc:AlternateContent>
  <bookViews>
    <workbookView xWindow="48640" yWindow="-19340" windowWidth="16660" windowHeight="17540" tabRatio="500" activeTab="2"/>
  </bookViews>
  <sheets>
    <sheet name="GTInception" sheetId="1" r:id="rId1"/>
    <sheet name="LeNet" sheetId="2" r:id="rId2"/>
    <sheet name="PerformanceAccu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H8" i="1"/>
  <c r="D3" i="2"/>
  <c r="D6" i="2"/>
  <c r="D10" i="2"/>
  <c r="D12" i="2"/>
  <c r="D13" i="2"/>
  <c r="D14" i="2"/>
  <c r="H17" i="1"/>
  <c r="H14" i="1"/>
  <c r="H7" i="1"/>
  <c r="H4" i="1"/>
  <c r="H6" i="1"/>
  <c r="H3" i="1"/>
  <c r="H19" i="1"/>
</calcChain>
</file>

<file path=xl/sharedStrings.xml><?xml version="1.0" encoding="utf-8"?>
<sst xmlns="http://schemas.openxmlformats.org/spreadsheetml/2006/main" count="71" uniqueCount="55">
  <si>
    <t>patch size / 
stride</t>
  </si>
  <si>
    <t># 1x1</t>
  </si>
  <si>
    <t># 3x3</t>
  </si>
  <si>
    <t># 5x5</t>
  </si>
  <si>
    <t>pool proj</t>
  </si>
  <si>
    <t># parameters</t>
  </si>
  <si>
    <t>output size</t>
  </si>
  <si>
    <t>Convolution2d (c1)</t>
  </si>
  <si>
    <t>28 x 28 x 6</t>
  </si>
  <si>
    <t>5 x 5 x 3 / 1</t>
  </si>
  <si>
    <t>32 x 32 x 3</t>
  </si>
  <si>
    <t>Input (image)</t>
  </si>
  <si>
    <t>14 x 14 x 6</t>
  </si>
  <si>
    <t>Inception (c1i)</t>
  </si>
  <si>
    <t>Maxpool (s2)</t>
  </si>
  <si>
    <t>Inception (c3i)</t>
  </si>
  <si>
    <t>Inception (c4i)</t>
  </si>
  <si>
    <t>Inception (c5i)</t>
  </si>
  <si>
    <t>Maxpool (s5)</t>
  </si>
  <si>
    <t>Inception (c6i)</t>
  </si>
  <si>
    <t>Inception (c7i)</t>
  </si>
  <si>
    <t>Maxpool (s8)</t>
  </si>
  <si>
    <t>Relu</t>
  </si>
  <si>
    <t>Dropout</t>
  </si>
  <si>
    <t>Droput</t>
  </si>
  <si>
    <t>Total Params</t>
  </si>
  <si>
    <t>28 x 28 x 60</t>
  </si>
  <si>
    <t>14 x 14 x 60</t>
  </si>
  <si>
    <t>14 x 14 x 100</t>
  </si>
  <si>
    <t>14 x 14 x 160</t>
  </si>
  <si>
    <t>7 x 7 x 160</t>
  </si>
  <si>
    <t>7 x 7 x 320</t>
  </si>
  <si>
    <t>7 x 7 x 640</t>
  </si>
  <si>
    <t>Linear (fc11)</t>
  </si>
  <si>
    <t>Fully connected (fc10)</t>
  </si>
  <si>
    <t>Conv2d(conv1)</t>
  </si>
  <si>
    <t>Maxpool</t>
  </si>
  <si>
    <t>Conv2d(conv2)</t>
  </si>
  <si>
    <t>10 x 10 x 16</t>
  </si>
  <si>
    <t>5 x 5 / 1</t>
  </si>
  <si>
    <t>2 x 2 / 2</t>
  </si>
  <si>
    <t>7 x 7/ 1</t>
  </si>
  <si>
    <t>Fully connected(fc1)</t>
  </si>
  <si>
    <t>Flatten(f0)</t>
  </si>
  <si>
    <t>Fully connected(fc2)</t>
  </si>
  <si>
    <t>Fully connected(fc3)</t>
  </si>
  <si>
    <t>Total Parameters</t>
  </si>
  <si>
    <t>Type</t>
  </si>
  <si>
    <t>Metric</t>
  </si>
  <si>
    <t>LeNet-5</t>
  </si>
  <si>
    <t>GTInception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</si>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</sst>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2" xfId="2"/>
    <xf numFmtId="0" fontId="2" fillId="0" borderId="1" xfId="1"/>
    <xf numFmtId="0" fontId="2" fillId="0" borderId="1" xfId="1" applyAlignment="1">
      <alignment wrapText="1"/>
    </xf>
    <xf numFmtId="0" fontId="1" fillId="4" borderId="0" xfId="5"/>
    <xf numFmtId="0" fontId="1" fillId="3" borderId="0" xfId="4"/>
    <xf numFmtId="0" fontId="1" fillId="2" borderId="0" xfId="3"/>
    <xf numFmtId="0" fontId="3" fillId="0" borderId="0" xfId="0" applyFont="1"/>
  </cellXfs>
  <cellStyles count="6">
    <cellStyle name="20% - Accent3" xfId="3" builtinId="38"/>
    <cellStyle name="20% - Accent5" xfId="4" builtinId="46"/>
    <cellStyle name="20% - Accent6" xfId="5" builtinId="50"/>
    <cellStyle name="Heading 3" xfId="1" builtinId="18"/>
    <cellStyle name="Normal" xfId="0" builtinId="0"/>
    <cellStyle name="Tot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16" sqref="J16"/>
    </sheetView>
  </sheetViews>
  <sheetFormatPr baseColWidth="10" defaultRowHeight="16" x14ac:dyDescent="0.2"/>
  <cols>
    <col min="1" max="1" width="26.1640625" customWidth="1"/>
    <col min="2" max="2" width="15" customWidth="1"/>
    <col min="4" max="4" width="14.5" customWidth="1"/>
    <col min="8" max="8" width="15.1640625" customWidth="1"/>
    <col min="9" max="9" width="31.6640625" customWidth="1"/>
    <col min="10" max="10" width="28.5" customWidth="1"/>
  </cols>
  <sheetData>
    <row r="1" spans="1:8" ht="31" thickBot="1" x14ac:dyDescent="0.25">
      <c r="A1" s="3" t="s">
        <v>47</v>
      </c>
      <c r="B1" s="3" t="s">
        <v>6</v>
      </c>
      <c r="C1" s="4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">
      <c r="A2" t="s">
        <v>11</v>
      </c>
      <c r="B2" t="s">
        <v>10</v>
      </c>
      <c r="C2" s="1"/>
    </row>
    <row r="3" spans="1:8" x14ac:dyDescent="0.2">
      <c r="A3" t="s">
        <v>7</v>
      </c>
      <c r="B3" t="s">
        <v>26</v>
      </c>
      <c r="C3" t="s">
        <v>9</v>
      </c>
      <c r="H3">
        <f xml:space="preserve"> (5 * 5 * 3 + 1) * 60</f>
        <v>4560</v>
      </c>
    </row>
    <row r="4" spans="1:8" x14ac:dyDescent="0.2">
      <c r="A4" s="6" t="s">
        <v>13</v>
      </c>
      <c r="B4" t="s">
        <v>26</v>
      </c>
      <c r="D4">
        <v>30</v>
      </c>
      <c r="E4">
        <v>10</v>
      </c>
      <c r="F4">
        <v>10</v>
      </c>
      <c r="G4">
        <v>10</v>
      </c>
      <c r="H4">
        <f xml:space="preserve"> (1 * 1 * 60 + 1) * 30 + (3 * 3 * 30 + 1)*10 + (5 * 5 *30 + 1 )*10 + (1 * 1 * 60 + 1)*10</f>
        <v>12660</v>
      </c>
    </row>
    <row r="5" spans="1:8" x14ac:dyDescent="0.2">
      <c r="A5" s="6" t="s">
        <v>14</v>
      </c>
      <c r="B5" t="s">
        <v>27</v>
      </c>
      <c r="C5" t="s">
        <v>40</v>
      </c>
    </row>
    <row r="6" spans="1:8" x14ac:dyDescent="0.2">
      <c r="A6" t="s">
        <v>15</v>
      </c>
      <c r="B6" t="s">
        <v>28</v>
      </c>
      <c r="D6">
        <v>30</v>
      </c>
      <c r="E6">
        <v>30</v>
      </c>
      <c r="F6">
        <v>20</v>
      </c>
      <c r="G6">
        <v>20</v>
      </c>
      <c r="H6">
        <f xml:space="preserve"> (1 * 1 * 60 + 1)*30 + (3 * 3 * 30 + 1)*30 + (5 * 5 * 30 + 1)*20 + (1 * 1 * 60 + 1) * 20</f>
        <v>26200</v>
      </c>
    </row>
    <row r="7" spans="1:8" x14ac:dyDescent="0.2">
      <c r="A7" t="s">
        <v>16</v>
      </c>
      <c r="B7" t="s">
        <v>29</v>
      </c>
      <c r="D7">
        <v>70</v>
      </c>
      <c r="E7">
        <v>50</v>
      </c>
      <c r="F7">
        <v>20</v>
      </c>
      <c r="G7">
        <v>20</v>
      </c>
      <c r="H7">
        <f xml:space="preserve"> (1 * 1 * 100 + 1)*70 + (3 * 3 * 70 + 1)*50 + (5 * 5 * 70 + 1)*20 + (1 * 1 * 100 + 1)*20</f>
        <v>75660</v>
      </c>
    </row>
    <row r="8" spans="1:8" x14ac:dyDescent="0.2">
      <c r="A8" s="5" t="s">
        <v>17</v>
      </c>
      <c r="B8" t="s">
        <v>29</v>
      </c>
      <c r="D8">
        <v>50</v>
      </c>
      <c r="E8">
        <v>60</v>
      </c>
      <c r="F8">
        <v>30</v>
      </c>
      <c r="G8">
        <v>20</v>
      </c>
      <c r="H8">
        <f xml:space="preserve"> (1 * 1* 160  + 1)*50 + (3 * 3 * 50 + 1)*60 + (5 * 5 * 50 + 1)*30 + (1 * 1 * 160 + 1)*20</f>
        <v>75860</v>
      </c>
    </row>
    <row r="9" spans="1:8" x14ac:dyDescent="0.2">
      <c r="A9" s="5" t="s">
        <v>18</v>
      </c>
      <c r="B9" t="s">
        <v>30</v>
      </c>
      <c r="C9" t="s">
        <v>40</v>
      </c>
    </row>
    <row r="10" spans="1:8" x14ac:dyDescent="0.2">
      <c r="A10" t="s">
        <v>19</v>
      </c>
      <c r="B10" t="s">
        <v>31</v>
      </c>
      <c r="D10">
        <v>100</v>
      </c>
      <c r="E10">
        <v>140</v>
      </c>
      <c r="F10">
        <v>50</v>
      </c>
      <c r="G10">
        <v>30</v>
      </c>
      <c r="H10">
        <f xml:space="preserve"> ( 1 * 1 * 160 + 1) * 100 + (3 * 3 * 10 + 1) * 140 + (5 * 5 * 100 + 1) * 50 + (1 * 1 * 160 + 1) * 30</f>
        <v>158720</v>
      </c>
    </row>
    <row r="11" spans="1:8" x14ac:dyDescent="0.2">
      <c r="A11" t="s">
        <v>20</v>
      </c>
      <c r="B11" t="s">
        <v>32</v>
      </c>
      <c r="D11">
        <v>170</v>
      </c>
      <c r="E11">
        <v>320</v>
      </c>
      <c r="F11">
        <v>100</v>
      </c>
      <c r="G11">
        <v>50</v>
      </c>
      <c r="H11">
        <f xml:space="preserve"> (1 * 1 * 320 + 1)*170 + (3 * 3 * 170 + 1) * 320 + (5 * 5 * 170 + 1)*100 + (1 * 1 * 320 + 1)*50</f>
        <v>985640</v>
      </c>
    </row>
    <row r="12" spans="1:8" x14ac:dyDescent="0.2">
      <c r="A12" s="7" t="s">
        <v>21</v>
      </c>
      <c r="B12">
        <v>640</v>
      </c>
      <c r="C12" t="s">
        <v>41</v>
      </c>
    </row>
    <row r="13" spans="1:8" x14ac:dyDescent="0.2">
      <c r="A13" t="s">
        <v>23</v>
      </c>
    </row>
    <row r="14" spans="1:8" x14ac:dyDescent="0.2">
      <c r="A14" t="s">
        <v>34</v>
      </c>
      <c r="B14">
        <v>1024</v>
      </c>
      <c r="H14">
        <f xml:space="preserve"> 1024 * 640 + 1024</f>
        <v>656384</v>
      </c>
    </row>
    <row r="15" spans="1:8" x14ac:dyDescent="0.2">
      <c r="A15" t="s">
        <v>22</v>
      </c>
    </row>
    <row r="16" spans="1:8" x14ac:dyDescent="0.2">
      <c r="A16" t="s">
        <v>23</v>
      </c>
    </row>
    <row r="17" spans="1:8" x14ac:dyDescent="0.2">
      <c r="A17" t="s">
        <v>33</v>
      </c>
      <c r="B17">
        <v>43</v>
      </c>
      <c r="H17">
        <f xml:space="preserve"> 1024 * 43 + 43</f>
        <v>44075</v>
      </c>
    </row>
    <row r="19" spans="1:8" ht="17" thickBot="1" x14ac:dyDescent="0.25">
      <c r="A19" s="2" t="s">
        <v>25</v>
      </c>
      <c r="B19" s="2"/>
      <c r="C19" s="2"/>
      <c r="D19" s="2"/>
      <c r="E19" s="2"/>
      <c r="F19" s="2"/>
      <c r="G19" s="2"/>
      <c r="H19" s="2">
        <f xml:space="preserve"> SUM(H3:H18)</f>
        <v>2039759</v>
      </c>
    </row>
    <row r="20" spans="1:8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7" sqref="C17"/>
    </sheetView>
  </sheetViews>
  <sheetFormatPr baseColWidth="10" defaultRowHeight="16" x14ac:dyDescent="0.2"/>
  <cols>
    <col min="1" max="1" width="31.6640625" customWidth="1"/>
    <col min="3" max="3" width="12.5" customWidth="1"/>
    <col min="4" max="4" width="17" customWidth="1"/>
  </cols>
  <sheetData>
    <row r="1" spans="1:4" ht="31" thickBot="1" x14ac:dyDescent="0.25">
      <c r="A1" s="3" t="s">
        <v>47</v>
      </c>
      <c r="B1" s="3" t="s">
        <v>6</v>
      </c>
      <c r="C1" s="4" t="s">
        <v>0</v>
      </c>
      <c r="D1" s="3" t="s">
        <v>5</v>
      </c>
    </row>
    <row r="2" spans="1:4" x14ac:dyDescent="0.2">
      <c r="A2" t="s">
        <v>11</v>
      </c>
      <c r="B2" t="s">
        <v>10</v>
      </c>
    </row>
    <row r="3" spans="1:4" x14ac:dyDescent="0.2">
      <c r="A3" t="s">
        <v>35</v>
      </c>
      <c r="B3" t="s">
        <v>8</v>
      </c>
      <c r="C3" t="s">
        <v>39</v>
      </c>
      <c r="D3">
        <f xml:space="preserve"> (5 * 5 * 3 + 1) * 6</f>
        <v>456</v>
      </c>
    </row>
    <row r="4" spans="1:4" x14ac:dyDescent="0.2">
      <c r="A4" t="s">
        <v>22</v>
      </c>
    </row>
    <row r="5" spans="1:4" x14ac:dyDescent="0.2">
      <c r="A5" t="s">
        <v>36</v>
      </c>
      <c r="B5" t="s">
        <v>12</v>
      </c>
      <c r="C5" t="s">
        <v>40</v>
      </c>
    </row>
    <row r="6" spans="1:4" x14ac:dyDescent="0.2">
      <c r="A6" t="s">
        <v>37</v>
      </c>
      <c r="B6" t="s">
        <v>38</v>
      </c>
      <c r="C6" t="s">
        <v>39</v>
      </c>
      <c r="D6">
        <f xml:space="preserve"> (5 * 5 * 6 + 1) * 16</f>
        <v>2416</v>
      </c>
    </row>
    <row r="7" spans="1:4" x14ac:dyDescent="0.2">
      <c r="A7" t="s">
        <v>22</v>
      </c>
    </row>
    <row r="8" spans="1:4" x14ac:dyDescent="0.2">
      <c r="A8" t="s">
        <v>36</v>
      </c>
      <c r="C8" t="s">
        <v>40</v>
      </c>
    </row>
    <row r="9" spans="1:4" x14ac:dyDescent="0.2">
      <c r="A9" t="s">
        <v>43</v>
      </c>
      <c r="B9">
        <v>400</v>
      </c>
    </row>
    <row r="10" spans="1:4" x14ac:dyDescent="0.2">
      <c r="A10" t="s">
        <v>42</v>
      </c>
      <c r="B10">
        <v>120</v>
      </c>
      <c r="D10">
        <f xml:space="preserve"> 400 * 120 + 120</f>
        <v>48120</v>
      </c>
    </row>
    <row r="11" spans="1:4" x14ac:dyDescent="0.2">
      <c r="A11" t="s">
        <v>24</v>
      </c>
    </row>
    <row r="12" spans="1:4" x14ac:dyDescent="0.2">
      <c r="A12" t="s">
        <v>44</v>
      </c>
      <c r="B12">
        <v>80</v>
      </c>
      <c r="D12">
        <f xml:space="preserve"> 120 * 80 + 80</f>
        <v>9680</v>
      </c>
    </row>
    <row r="13" spans="1:4" x14ac:dyDescent="0.2">
      <c r="A13" t="s">
        <v>45</v>
      </c>
      <c r="B13">
        <v>43</v>
      </c>
      <c r="D13">
        <f xml:space="preserve"> 80 * 43 + 43</f>
        <v>3483</v>
      </c>
    </row>
    <row r="14" spans="1:4" ht="17" thickBot="1" x14ac:dyDescent="0.25">
      <c r="A14" s="2" t="s">
        <v>46</v>
      </c>
      <c r="B14" s="2"/>
      <c r="C14" s="2"/>
      <c r="D14" s="2">
        <f>SUM(D2:D13)</f>
        <v>64155</v>
      </c>
    </row>
    <row r="15" spans="1: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4" sqref="D14"/>
    </sheetView>
  </sheetViews>
  <sheetFormatPr baseColWidth="10" defaultRowHeight="16" x14ac:dyDescent="0.2"/>
  <sheetData>
    <row r="1" spans="1:3" x14ac:dyDescent="0.2">
      <c r="A1" s="8" t="s">
        <v>48</v>
      </c>
      <c r="B1" s="8" t="s">
        <v>49</v>
      </c>
      <c r="C1" s="8" t="s">
        <v>50</v>
      </c>
    </row>
    <row r="2" spans="1:3" x14ac:dyDescent="0.2">
      <c r="A2" t="s">
        <v>51</v>
      </c>
      <c r="B2">
        <v>0.85399999999999998</v>
      </c>
      <c r="C2">
        <v>0.95299999999999996</v>
      </c>
    </row>
    <row r="3" spans="1:3" x14ac:dyDescent="0.2">
      <c r="A3" t="s">
        <v>52</v>
      </c>
      <c r="B3">
        <v>0.749</v>
      </c>
      <c r="C3">
        <v>0.91300000000000003</v>
      </c>
    </row>
    <row r="4" spans="1:3" x14ac:dyDescent="0.2">
      <c r="A4" t="s">
        <v>53</v>
      </c>
      <c r="B4">
        <v>0.75800000000000001</v>
      </c>
      <c r="C4">
        <v>0.91400000000000003</v>
      </c>
    </row>
    <row r="5" spans="1:3" x14ac:dyDescent="0.2">
      <c r="A5" t="s">
        <v>54</v>
      </c>
      <c r="B5">
        <v>0.73799999999999999</v>
      </c>
      <c r="C5">
        <v>0.90700000000000003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GTInception</vt:lpstr>
      <vt:lpstr>LeNet</vt:lpstr>
      <vt:lpstr>PerformanceAccu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2017-02-28T00:23:06Z</dcterms:created>
  <dcterms:modified xsi:type="dcterms:W3CDTF">2017-03-03T05:23:21Z</dcterms:modified>
</cp:coreProperties>
</file>