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rgadmin\Desktop\80_Labview\80_Ton_Labview\Build_Shee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6" i="1"/>
  <c r="G17" i="1"/>
  <c r="F35" i="1" l="1"/>
  <c r="F36" i="1"/>
  <c r="E35" i="1"/>
  <c r="E36" i="1"/>
  <c r="D35" i="1"/>
  <c r="D36" i="1"/>
  <c r="C35" i="1"/>
  <c r="C36" i="1"/>
  <c r="B35" i="1"/>
  <c r="B36" i="1"/>
  <c r="G16" i="1"/>
  <c r="G32" i="1" l="1"/>
  <c r="G33" i="1"/>
  <c r="G34" i="1"/>
  <c r="G31" i="1"/>
  <c r="F32" i="1"/>
  <c r="F33" i="1"/>
  <c r="F34" i="1"/>
  <c r="F31" i="1"/>
  <c r="E32" i="1"/>
  <c r="E33" i="1"/>
  <c r="E34" i="1"/>
  <c r="E31" i="1"/>
  <c r="D32" i="1"/>
  <c r="D33" i="1"/>
  <c r="D34" i="1"/>
  <c r="D31" i="1"/>
  <c r="C32" i="1"/>
  <c r="C33" i="1"/>
  <c r="C34" i="1"/>
  <c r="C31" i="1"/>
  <c r="B32" i="1"/>
  <c r="B33" i="1"/>
  <c r="B34" i="1"/>
  <c r="B31" i="1"/>
  <c r="G13" i="1"/>
  <c r="G14" i="1"/>
  <c r="G15" i="1"/>
  <c r="G12" i="1"/>
</calcChain>
</file>

<file path=xl/sharedStrings.xml><?xml version="1.0" encoding="utf-8"?>
<sst xmlns="http://schemas.openxmlformats.org/spreadsheetml/2006/main" count="249" uniqueCount="139">
  <si>
    <t>OSU 80 -Ton Compressor Load Stand</t>
  </si>
  <si>
    <t>Spool-0081-MixTest</t>
  </si>
  <si>
    <t>J Singleton</t>
  </si>
  <si>
    <t>Measured on:</t>
  </si>
  <si>
    <t>Sunday</t>
  </si>
  <si>
    <t xml:space="preserve"> December 1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</si>
  <si>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</si>
  <si>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</si>
  <si>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</si>
  <si>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</si>
  <si>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</si>
  <si>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</si>
  <si>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</si>
  <si>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</si>
  <si>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</si>
  <si>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</si>
  <si>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</si>
  <si>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</si>
  <si>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</si>
  <si>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</si>
  <si>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</si>
  <si>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</si>
  <si>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</si>
  <si>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</si>
  <si>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</si>
  <si>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</si>
  <si>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</si>
  <si>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</si>
  <si>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</si>
  <si>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</si>
  <si>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</si>
  <si>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</si>
  <si>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Power</t>
  </si>
  <si>
    <t>eta_is</t>
  </si>
  <si>
    <t>Q_dot</t>
  </si>
  <si>
    <t>eta_vol</t>
  </si>
  <si>
    <t>DT_sup</t>
  </si>
  <si>
    <t>DT_sub</t>
  </si>
  <si>
    <t>Pressure Ratio</t>
  </si>
  <si>
    <t>x_acc</t>
  </si>
  <si>
    <t>y_acc</t>
  </si>
  <si>
    <t>Tm2</t>
  </si>
  <si>
    <t>Tm3</t>
  </si>
  <si>
    <t>Tm4</t>
  </si>
  <si>
    <t>Tm5</t>
  </si>
  <si>
    <t>Tm6</t>
  </si>
  <si>
    <t>Tm7</t>
  </si>
  <si>
    <t>Tm8</t>
  </si>
  <si>
    <t>Tm9</t>
  </si>
  <si>
    <t>Tamb</t>
  </si>
  <si>
    <t>Twi</t>
  </si>
  <si>
    <t>Twe</t>
  </si>
  <si>
    <t>Bypass Position</t>
  </si>
  <si>
    <t>Water Pump Speed</t>
  </si>
  <si>
    <t>LG</t>
  </si>
  <si>
    <t>MG</t>
  </si>
  <si>
    <t>SG</t>
  </si>
  <si>
    <t>LL</t>
  </si>
  <si>
    <t>ML</t>
  </si>
  <si>
    <t>SL</t>
  </si>
  <si>
    <t>Speed2</t>
  </si>
  <si>
    <t>Power2</t>
  </si>
  <si>
    <t>VFD_out</t>
  </si>
  <si>
    <t>Kc_LG</t>
  </si>
  <si>
    <t>Ti_LG</t>
  </si>
  <si>
    <t>Td_LG</t>
  </si>
  <si>
    <t>Kc_MG</t>
  </si>
  <si>
    <t>Ti_MG</t>
  </si>
  <si>
    <t>Td_MG</t>
  </si>
  <si>
    <t>Kc_SG</t>
  </si>
  <si>
    <t>Ti_SG</t>
  </si>
  <si>
    <t>Td_SG</t>
  </si>
  <si>
    <t>Kc_LL</t>
  </si>
  <si>
    <t>Ti_LL</t>
  </si>
  <si>
    <t>Td_LL</t>
  </si>
  <si>
    <t>Kc_ML</t>
  </si>
  <si>
    <t>Ti_ML</t>
  </si>
  <si>
    <t>Td_ML</t>
  </si>
  <si>
    <t>Kc_SL</t>
  </si>
  <si>
    <t>Ti_SL</t>
  </si>
  <si>
    <t>Td_SL</t>
  </si>
  <si>
    <t>Kc_WVB</t>
  </si>
  <si>
    <t>Ti_WVB</t>
  </si>
  <si>
    <t>Td_WVB</t>
  </si>
  <si>
    <t>Kc_WVI</t>
  </si>
  <si>
    <t>Ti_WVI</t>
  </si>
  <si>
    <t>Td_WVI</t>
  </si>
  <si>
    <t>psia</t>
  </si>
  <si>
    <t>F</t>
  </si>
  <si>
    <t>lbm/min</t>
  </si>
  <si>
    <t>Hz</t>
  </si>
  <si>
    <t>lb/min</t>
  </si>
  <si>
    <t>kW</t>
  </si>
  <si>
    <t>Btu/h</t>
  </si>
  <si>
    <t>g</t>
  </si>
  <si>
    <t>min</t>
  </si>
  <si>
    <t>13.40.33-Mon.12.09.2019.csv</t>
  </si>
  <si>
    <t>14.37.45-Mon.12.09.2019.csv</t>
  </si>
  <si>
    <t>15.24.47-Mon.12.09.2019.csv</t>
  </si>
  <si>
    <t>15.51.49-Mon.12.09.2019.csv</t>
  </si>
  <si>
    <t>Torad Data</t>
  </si>
  <si>
    <t>%Diff</t>
  </si>
  <si>
    <t>%</t>
  </si>
  <si>
    <t>Torque</t>
  </si>
  <si>
    <t>Tsup</t>
  </si>
  <si>
    <t xml:space="preserve">         PR         </t>
  </si>
  <si>
    <t>Tsub</t>
  </si>
  <si>
    <t>Wdote</t>
  </si>
  <si>
    <t>Tliq</t>
  </si>
  <si>
    <t>Pliq</t>
  </si>
  <si>
    <t>Ph2o</t>
  </si>
  <si>
    <t>Tmass</t>
  </si>
  <si>
    <t>Pmass</t>
  </si>
  <si>
    <t>Moilsuc</t>
  </si>
  <si>
    <t>Msuc2</t>
  </si>
  <si>
    <t>Mdis2</t>
  </si>
  <si>
    <t>Moilsuc2</t>
  </si>
  <si>
    <t>Mratio</t>
  </si>
  <si>
    <t>Dmdot</t>
  </si>
  <si>
    <t>Tshell1</t>
  </si>
  <si>
    <t>Tshell2</t>
  </si>
  <si>
    <t>etaoe</t>
  </si>
  <si>
    <t>etavolh</t>
  </si>
  <si>
    <t>Speedh</t>
  </si>
  <si>
    <t>in-lbf</t>
  </si>
  <si>
    <t xml:space="preserve">         -         </t>
  </si>
  <si>
    <t>kg/m3</t>
  </si>
  <si>
    <t>-</t>
  </si>
  <si>
    <t>rpm</t>
  </si>
  <si>
    <t>OSU-Torad Comparison</t>
  </si>
  <si>
    <t>Percent Difference</t>
  </si>
  <si>
    <t>15.32.20-Tue.12.10.2019.csv</t>
  </si>
  <si>
    <t>40-100-20</t>
  </si>
  <si>
    <t>40-110-20</t>
  </si>
  <si>
    <t>40-120-20</t>
  </si>
  <si>
    <t>40-130-20</t>
  </si>
  <si>
    <t>30-110-20</t>
  </si>
  <si>
    <t>30-120-20</t>
  </si>
  <si>
    <t>16.21.28-Tue.12.10.2019.csv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</si>
</sst>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9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36"/>
    <cellStyle name="Normal" xfId="0" builtinId="0"/>
    <cellStyle name="Note" xfId="15" builtinId="10" customBuiltin="1"/>
    <cellStyle name="Output" xfId="10" builtinId="21" customBuiltin="1"/>
    <cellStyle name="Percent" xfId="1" builtinId="5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6"/>
  <sheetViews>
    <sheetView tabSelected="1" topLeftCell="A7" workbookViewId="0">
      <selection activeCell="G36" sqref="G36"/>
    </sheetView>
  </sheetViews>
  <sheetFormatPr defaultRowHeight="15" x14ac:dyDescent="0.25"/>
  <cols>
    <col min="6" max="6" width="10" bestFit="1" customWidth="1"/>
    <col min="7" max="7" width="10" customWidth="1"/>
  </cols>
  <sheetData>
    <row r="1" spans="1:85" x14ac:dyDescent="0.25">
      <c r="A1" t="s">
        <v>0</v>
      </c>
    </row>
    <row r="2" spans="1:85" x14ac:dyDescent="0.25">
      <c r="A2" t="s">
        <v>1</v>
      </c>
    </row>
    <row r="3" spans="1:85" x14ac:dyDescent="0.25">
      <c r="A3" t="s">
        <v>2</v>
      </c>
    </row>
    <row r="4" spans="1:85" x14ac:dyDescent="0.25">
      <c r="A4" t="s">
        <v>3</v>
      </c>
    </row>
    <row r="5" spans="1:85" x14ac:dyDescent="0.25">
      <c r="A5" t="s">
        <v>4</v>
      </c>
      <c r="B5" t="s">
        <v>5</v>
      </c>
      <c r="C5">
        <v>2019</v>
      </c>
    </row>
    <row r="6" spans="1:85" x14ac:dyDescent="0.25">
      <c r="A6" s="1">
        <v>0.68150462962962965</v>
      </c>
    </row>
    <row r="7" spans="1:85" x14ac:dyDescent="0.25">
      <c r="A7" t="s">
        <v>6</v>
      </c>
    </row>
    <row r="9" spans="1:85" x14ac:dyDescent="0.25">
      <c r="A9" t="s">
        <v>7</v>
      </c>
    </row>
    <row r="10" spans="1:85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101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  <c r="AB10" t="s">
        <v>34</v>
      </c>
      <c r="AC10" t="s">
        <v>35</v>
      </c>
      <c r="AD10" t="s">
        <v>36</v>
      </c>
      <c r="AE10" t="s">
        <v>37</v>
      </c>
      <c r="AF10" t="s">
        <v>38</v>
      </c>
      <c r="AG10" t="s">
        <v>39</v>
      </c>
      <c r="AH10" t="s">
        <v>40</v>
      </c>
      <c r="AI10" t="s">
        <v>41</v>
      </c>
      <c r="AJ10" t="s">
        <v>42</v>
      </c>
      <c r="AK10" t="s">
        <v>43</v>
      </c>
      <c r="AL10" t="s">
        <v>44</v>
      </c>
      <c r="AM10" t="s">
        <v>45</v>
      </c>
      <c r="AN10" t="s">
        <v>46</v>
      </c>
      <c r="AO10" t="s">
        <v>47</v>
      </c>
      <c r="AP10" t="s">
        <v>48</v>
      </c>
      <c r="AQ10" t="s">
        <v>49</v>
      </c>
      <c r="AR10" t="s">
        <v>50</v>
      </c>
      <c r="AS10" t="s">
        <v>51</v>
      </c>
      <c r="AT10" t="s">
        <v>52</v>
      </c>
      <c r="AU10" t="s">
        <v>53</v>
      </c>
      <c r="AV10" t="s">
        <v>54</v>
      </c>
      <c r="AW10" t="s">
        <v>55</v>
      </c>
      <c r="AX10" t="s">
        <v>56</v>
      </c>
      <c r="AY10" t="s">
        <v>57</v>
      </c>
      <c r="AZ10" t="s">
        <v>58</v>
      </c>
      <c r="BA10" t="s">
        <v>59</v>
      </c>
      <c r="BB10" t="s">
        <v>60</v>
      </c>
      <c r="BC10" t="s">
        <v>61</v>
      </c>
      <c r="BD10" t="s">
        <v>62</v>
      </c>
      <c r="BE10" t="s">
        <v>63</v>
      </c>
      <c r="BF10" t="s">
        <v>64</v>
      </c>
      <c r="BG10" t="s">
        <v>65</v>
      </c>
      <c r="BH10" t="s">
        <v>66</v>
      </c>
      <c r="BI10" t="s">
        <v>67</v>
      </c>
      <c r="BJ10" t="s">
        <v>68</v>
      </c>
      <c r="BK10" t="s">
        <v>69</v>
      </c>
      <c r="BL10" t="s">
        <v>70</v>
      </c>
      <c r="BM10" t="s">
        <v>71</v>
      </c>
      <c r="BN10" t="s">
        <v>72</v>
      </c>
      <c r="BO10" t="s">
        <v>73</v>
      </c>
      <c r="BP10" t="s">
        <v>74</v>
      </c>
      <c r="BQ10" t="s">
        <v>75</v>
      </c>
      <c r="BR10" t="s">
        <v>76</v>
      </c>
      <c r="BS10" t="s">
        <v>77</v>
      </c>
      <c r="BT10" t="s">
        <v>78</v>
      </c>
      <c r="BU10" t="s">
        <v>79</v>
      </c>
      <c r="BV10" t="s">
        <v>80</v>
      </c>
      <c r="BW10" t="s">
        <v>81</v>
      </c>
      <c r="BX10" t="s">
        <v>82</v>
      </c>
      <c r="BY10" t="s">
        <v>83</v>
      </c>
      <c r="BZ10" t="s">
        <v>84</v>
      </c>
      <c r="CA10" t="s">
        <v>85</v>
      </c>
      <c r="CB10" t="s">
        <v>86</v>
      </c>
    </row>
    <row r="11" spans="1:85" x14ac:dyDescent="0.25">
      <c r="A11" t="s">
        <v>87</v>
      </c>
      <c r="B11" t="s">
        <v>88</v>
      </c>
      <c r="C11" t="s">
        <v>87</v>
      </c>
      <c r="D11" t="s">
        <v>88</v>
      </c>
      <c r="E11" t="s">
        <v>89</v>
      </c>
      <c r="F11" t="s">
        <v>89</v>
      </c>
      <c r="G11" t="s">
        <v>102</v>
      </c>
      <c r="H11" t="s">
        <v>90</v>
      </c>
      <c r="I11" t="s">
        <v>87</v>
      </c>
      <c r="J11" t="s">
        <v>87</v>
      </c>
      <c r="K11" t="s">
        <v>89</v>
      </c>
      <c r="L11" t="s">
        <v>88</v>
      </c>
      <c r="M11" t="s">
        <v>87</v>
      </c>
      <c r="N11" t="s">
        <v>88</v>
      </c>
      <c r="O11" t="s">
        <v>87</v>
      </c>
      <c r="P11" t="s">
        <v>88</v>
      </c>
      <c r="Q11" t="s">
        <v>87</v>
      </c>
      <c r="R11" t="s">
        <v>88</v>
      </c>
      <c r="S11" t="s">
        <v>88</v>
      </c>
      <c r="T11" t="s">
        <v>91</v>
      </c>
      <c r="U11" t="s">
        <v>91</v>
      </c>
      <c r="V11" t="s">
        <v>88</v>
      </c>
      <c r="W11" t="s">
        <v>87</v>
      </c>
      <c r="X11" t="s">
        <v>87</v>
      </c>
      <c r="Y11" t="s">
        <v>89</v>
      </c>
      <c r="Z11" t="s">
        <v>92</v>
      </c>
      <c r="AB11" t="s">
        <v>93</v>
      </c>
      <c r="AD11" t="s">
        <v>88</v>
      </c>
      <c r="AE11" t="s">
        <v>88</v>
      </c>
      <c r="AG11" t="s">
        <v>94</v>
      </c>
      <c r="AH11" t="s">
        <v>94</v>
      </c>
      <c r="AI11" t="s">
        <v>88</v>
      </c>
      <c r="AJ11" t="s">
        <v>88</v>
      </c>
      <c r="AK11" t="s">
        <v>88</v>
      </c>
      <c r="AL11" t="s">
        <v>88</v>
      </c>
      <c r="AM11" t="s">
        <v>88</v>
      </c>
      <c r="AN11" t="s">
        <v>88</v>
      </c>
      <c r="AO11" t="s">
        <v>88</v>
      </c>
      <c r="AP11" t="s">
        <v>88</v>
      </c>
      <c r="AQ11" t="s">
        <v>88</v>
      </c>
      <c r="AR11" t="s">
        <v>88</v>
      </c>
      <c r="AS11" t="s">
        <v>88</v>
      </c>
      <c r="AU11" t="s">
        <v>90</v>
      </c>
      <c r="BB11" t="s">
        <v>90</v>
      </c>
      <c r="BC11" t="s">
        <v>92</v>
      </c>
      <c r="BD11" t="s">
        <v>90</v>
      </c>
      <c r="BF11" t="s">
        <v>95</v>
      </c>
      <c r="BG11" t="s">
        <v>95</v>
      </c>
      <c r="BI11" t="s">
        <v>95</v>
      </c>
      <c r="BJ11" t="s">
        <v>95</v>
      </c>
      <c r="BL11" t="s">
        <v>95</v>
      </c>
      <c r="BM11" t="s">
        <v>95</v>
      </c>
      <c r="BO11" t="s">
        <v>95</v>
      </c>
      <c r="BP11" t="s">
        <v>95</v>
      </c>
      <c r="BR11" t="s">
        <v>95</v>
      </c>
      <c r="BS11" t="s">
        <v>95</v>
      </c>
      <c r="BU11" t="s">
        <v>95</v>
      </c>
      <c r="BV11" t="s">
        <v>95</v>
      </c>
      <c r="BX11" t="s">
        <v>95</v>
      </c>
      <c r="BY11" t="s">
        <v>95</v>
      </c>
      <c r="CA11" t="s">
        <v>95</v>
      </c>
      <c r="CB11" t="s">
        <v>95</v>
      </c>
    </row>
    <row r="12" spans="1:85" x14ac:dyDescent="0.25">
      <c r="A12">
        <v>49.792453999999999</v>
      </c>
      <c r="B12">
        <v>60.096767999999997</v>
      </c>
      <c r="C12">
        <v>139.017562</v>
      </c>
      <c r="D12">
        <v>150.73707300000001</v>
      </c>
      <c r="E12">
        <v>101.218577</v>
      </c>
      <c r="F12">
        <v>98.893186999999998</v>
      </c>
      <c r="G12">
        <f>(ABS(E12-F12)/((E12+F12)/2))*100</f>
        <v>2.3240912513269323</v>
      </c>
      <c r="H12">
        <v>29.208676000000001</v>
      </c>
      <c r="I12">
        <v>14.235889999999999</v>
      </c>
      <c r="J12">
        <v>138.32548</v>
      </c>
      <c r="K12">
        <v>1.2236039999999999</v>
      </c>
      <c r="L12">
        <v>59.403744000000003</v>
      </c>
      <c r="M12">
        <v>15.009534</v>
      </c>
      <c r="N12">
        <v>141.451358</v>
      </c>
      <c r="O12">
        <v>138.950028</v>
      </c>
      <c r="P12">
        <v>139.84084999999999</v>
      </c>
      <c r="Q12">
        <v>138.67283399999999</v>
      </c>
      <c r="R12">
        <v>82.116213000000002</v>
      </c>
      <c r="S12">
        <v>137.01938699999999</v>
      </c>
      <c r="T12">
        <v>-5.3200000000000003E-4</v>
      </c>
      <c r="U12">
        <v>2.9848E-2</v>
      </c>
      <c r="V12">
        <v>32</v>
      </c>
      <c r="W12">
        <v>-235.772684</v>
      </c>
      <c r="X12">
        <v>138.852529</v>
      </c>
      <c r="Y12">
        <v>-2.4660999999999999E-2</v>
      </c>
      <c r="Z12">
        <v>24.622147999999999</v>
      </c>
      <c r="AA12">
        <v>0.68717200000000001</v>
      </c>
      <c r="AB12">
        <v>444765.28117500001</v>
      </c>
      <c r="AC12">
        <v>0.98477499999999996</v>
      </c>
      <c r="AD12">
        <v>20.048791000000001</v>
      </c>
      <c r="AE12">
        <v>17.007617</v>
      </c>
      <c r="AF12">
        <v>2.7922159999999998</v>
      </c>
      <c r="AG12">
        <v>7.5372999999999996E-2</v>
      </c>
      <c r="AH12">
        <v>3.1636999999999998E-2</v>
      </c>
      <c r="AI12">
        <v>166.32344499999999</v>
      </c>
      <c r="AJ12">
        <v>32</v>
      </c>
      <c r="AK12">
        <v>182.21690000000001</v>
      </c>
      <c r="AL12">
        <v>86.527612000000005</v>
      </c>
      <c r="AM12">
        <v>167.59475399999999</v>
      </c>
      <c r="AN12">
        <v>149.94375400000001</v>
      </c>
      <c r="AO12">
        <v>32</v>
      </c>
      <c r="AP12">
        <v>145.61112</v>
      </c>
      <c r="AQ12">
        <v>68.384253000000001</v>
      </c>
      <c r="AR12">
        <v>67.225339000000005</v>
      </c>
      <c r="AS12">
        <v>90.333523</v>
      </c>
      <c r="AT12">
        <v>100</v>
      </c>
      <c r="AU12">
        <v>31.758392000000001</v>
      </c>
      <c r="AV12">
        <v>57.43038</v>
      </c>
      <c r="AW12">
        <v>0</v>
      </c>
      <c r="AX12">
        <v>47.221271000000002</v>
      </c>
      <c r="AY12">
        <v>20.5</v>
      </c>
      <c r="AZ12">
        <v>0</v>
      </c>
      <c r="BA12">
        <v>50.837867000000003</v>
      </c>
      <c r="BB12">
        <v>29.208676000000001</v>
      </c>
      <c r="BC12">
        <v>36.822190999999997</v>
      </c>
      <c r="BD12">
        <v>59.480246999999999</v>
      </c>
      <c r="BE12">
        <v>0</v>
      </c>
      <c r="BF12">
        <v>0</v>
      </c>
      <c r="BG12">
        <v>0</v>
      </c>
      <c r="BH12">
        <v>0.377</v>
      </c>
      <c r="BI12">
        <v>5.36</v>
      </c>
      <c r="BJ12">
        <v>0</v>
      </c>
      <c r="BK12">
        <v>9.1203000000000006E-2</v>
      </c>
      <c r="BL12">
        <v>0.879</v>
      </c>
      <c r="BM12">
        <v>0</v>
      </c>
      <c r="BN12">
        <v>0</v>
      </c>
      <c r="BO12">
        <v>0</v>
      </c>
      <c r="BP12">
        <v>0</v>
      </c>
      <c r="BQ12">
        <v>-0.153</v>
      </c>
      <c r="BR12">
        <v>7.6559999999999997</v>
      </c>
      <c r="BS12">
        <v>0</v>
      </c>
      <c r="BT12">
        <v>-0.28699999999999998</v>
      </c>
      <c r="BU12">
        <v>0.27170699999999998</v>
      </c>
      <c r="BV12">
        <v>0</v>
      </c>
      <c r="BW12">
        <v>0.15</v>
      </c>
      <c r="BX12">
        <v>1.2</v>
      </c>
      <c r="BY12">
        <v>0</v>
      </c>
      <c r="BZ12">
        <v>-5.6099999999999997E-2</v>
      </c>
      <c r="CA12">
        <v>0.35</v>
      </c>
      <c r="CB12">
        <v>0</v>
      </c>
      <c r="CD12">
        <v>1</v>
      </c>
      <c r="CE12" t="s">
        <v>1</v>
      </c>
      <c r="CF12">
        <v>1</v>
      </c>
      <c r="CG12" t="s">
        <v>96</v>
      </c>
    </row>
    <row r="13" spans="1:85" x14ac:dyDescent="0.25">
      <c r="A13">
        <v>49.741867999999997</v>
      </c>
      <c r="B13">
        <v>59.999011000000003</v>
      </c>
      <c r="C13">
        <v>160.966016</v>
      </c>
      <c r="D13">
        <v>161.99991199999999</v>
      </c>
      <c r="E13">
        <v>100.14314</v>
      </c>
      <c r="F13">
        <v>97.276646</v>
      </c>
      <c r="G13">
        <f t="shared" ref="G13:G18" si="0">(ABS(E13-F13)/((E13+F13)/2))*100</f>
        <v>2.903958167597247</v>
      </c>
      <c r="H13">
        <v>29.073405999999999</v>
      </c>
      <c r="I13">
        <v>14.250992</v>
      </c>
      <c r="J13">
        <v>160.45879400000001</v>
      </c>
      <c r="K13">
        <v>1.3142499999999999</v>
      </c>
      <c r="L13">
        <v>57.997266000000003</v>
      </c>
      <c r="M13">
        <v>-7.9292600000000002</v>
      </c>
      <c r="N13">
        <v>153.15862100000001</v>
      </c>
      <c r="O13">
        <v>161.39292</v>
      </c>
      <c r="P13">
        <v>151.49285900000001</v>
      </c>
      <c r="Q13">
        <v>160.93145000000001</v>
      </c>
      <c r="R13">
        <v>91.761201</v>
      </c>
      <c r="S13">
        <v>159.43379300000001</v>
      </c>
      <c r="T13">
        <v>-5.2999999999999998E-4</v>
      </c>
      <c r="U13">
        <v>3.0089999999999999E-2</v>
      </c>
      <c r="V13">
        <v>32</v>
      </c>
      <c r="W13">
        <v>-235.75767999999999</v>
      </c>
      <c r="X13">
        <v>161.03439399999999</v>
      </c>
      <c r="Y13">
        <v>-2.4504999999999999E-2</v>
      </c>
      <c r="Z13">
        <v>27.493130000000001</v>
      </c>
      <c r="AA13">
        <v>0.69326100000000002</v>
      </c>
      <c r="AB13">
        <v>419959.193012</v>
      </c>
      <c r="AC13">
        <v>0.97373699999999996</v>
      </c>
      <c r="AD13">
        <v>20.002545000000001</v>
      </c>
      <c r="AE13">
        <v>17.536382</v>
      </c>
      <c r="AF13">
        <v>3.2364250000000001</v>
      </c>
      <c r="AG13">
        <v>7.3911000000000004E-2</v>
      </c>
      <c r="AH13">
        <v>3.2389000000000001E-2</v>
      </c>
      <c r="AI13">
        <v>183.48190199999999</v>
      </c>
      <c r="AJ13">
        <v>32</v>
      </c>
      <c r="AK13">
        <v>199.113721</v>
      </c>
      <c r="AL13">
        <v>-1819.179895</v>
      </c>
      <c r="AM13">
        <v>181.584799</v>
      </c>
      <c r="AN13">
        <v>162.71208300000001</v>
      </c>
      <c r="AO13">
        <v>32</v>
      </c>
      <c r="AP13">
        <v>157.654447</v>
      </c>
      <c r="AQ13">
        <v>68.871069000000006</v>
      </c>
      <c r="AR13">
        <v>71.450837000000007</v>
      </c>
      <c r="AS13">
        <v>97.852446</v>
      </c>
      <c r="AT13">
        <v>97.625056000000001</v>
      </c>
      <c r="AU13">
        <v>37.445852000000002</v>
      </c>
      <c r="AV13">
        <v>49.113923999999997</v>
      </c>
      <c r="AW13">
        <v>0</v>
      </c>
      <c r="AX13">
        <v>48.533123000000003</v>
      </c>
      <c r="AY13">
        <v>26.341771999999999</v>
      </c>
      <c r="AZ13">
        <v>0</v>
      </c>
      <c r="BA13">
        <v>35.227440000000001</v>
      </c>
      <c r="BB13">
        <v>29.073405999999999</v>
      </c>
      <c r="BC13">
        <v>39.799878</v>
      </c>
      <c r="BD13">
        <v>59.528886</v>
      </c>
      <c r="BE13">
        <v>0</v>
      </c>
      <c r="BF13">
        <v>0</v>
      </c>
      <c r="BG13">
        <v>0</v>
      </c>
      <c r="BH13">
        <v>0.377</v>
      </c>
      <c r="BI13">
        <v>5.36</v>
      </c>
      <c r="BJ13">
        <v>0</v>
      </c>
      <c r="BK13">
        <v>9.1203000000000006E-2</v>
      </c>
      <c r="BL13">
        <v>0.879</v>
      </c>
      <c r="BM13">
        <v>0</v>
      </c>
      <c r="BN13">
        <v>0</v>
      </c>
      <c r="BO13">
        <v>0</v>
      </c>
      <c r="BP13">
        <v>0</v>
      </c>
      <c r="BQ13">
        <v>-0.153</v>
      </c>
      <c r="BR13">
        <v>7.6559999999999997</v>
      </c>
      <c r="BS13">
        <v>0</v>
      </c>
      <c r="BT13">
        <v>-0.28699999999999998</v>
      </c>
      <c r="BU13">
        <v>0.25</v>
      </c>
      <c r="BV13">
        <v>0</v>
      </c>
      <c r="BW13">
        <v>0.15</v>
      </c>
      <c r="BX13">
        <v>1.2</v>
      </c>
      <c r="BY13">
        <v>0</v>
      </c>
      <c r="BZ13">
        <v>-5.6099999999999997E-2</v>
      </c>
      <c r="CA13">
        <v>0.3</v>
      </c>
      <c r="CB13">
        <v>0</v>
      </c>
      <c r="CD13">
        <v>1</v>
      </c>
      <c r="CE13" t="s">
        <v>1</v>
      </c>
      <c r="CF13">
        <v>1</v>
      </c>
      <c r="CG13" t="s">
        <v>97</v>
      </c>
    </row>
    <row r="14" spans="1:85" x14ac:dyDescent="0.25">
      <c r="A14">
        <v>49.794196999999997</v>
      </c>
      <c r="B14">
        <v>60.003017</v>
      </c>
      <c r="C14">
        <v>186.02369899999999</v>
      </c>
      <c r="D14">
        <v>182.062659</v>
      </c>
      <c r="E14">
        <v>98.373917000000006</v>
      </c>
      <c r="F14">
        <v>95.555092000000002</v>
      </c>
      <c r="G14">
        <f t="shared" si="0"/>
        <v>2.9070689470702176</v>
      </c>
      <c r="H14">
        <v>28.899989999999999</v>
      </c>
      <c r="I14">
        <v>14.254975999999999</v>
      </c>
      <c r="J14">
        <v>185.68535800000001</v>
      </c>
      <c r="K14">
        <v>1.46339</v>
      </c>
      <c r="L14">
        <v>57.255293999999999</v>
      </c>
      <c r="M14">
        <v>-26.143408999999998</v>
      </c>
      <c r="N14">
        <v>166.08295200000001</v>
      </c>
      <c r="O14">
        <v>187.09538800000001</v>
      </c>
      <c r="P14">
        <v>164.225078</v>
      </c>
      <c r="Q14">
        <v>186.278773</v>
      </c>
      <c r="R14">
        <v>99.592556000000002</v>
      </c>
      <c r="S14">
        <v>184.87270100000001</v>
      </c>
      <c r="T14">
        <v>-5.2800000000000004E-4</v>
      </c>
      <c r="U14">
        <v>3.0290000000000001E-2</v>
      </c>
      <c r="V14">
        <v>32</v>
      </c>
      <c r="W14">
        <v>-235.75385399999999</v>
      </c>
      <c r="X14">
        <v>186.28009700000001</v>
      </c>
      <c r="Y14">
        <v>-2.4379000000000001E-2</v>
      </c>
      <c r="Z14">
        <v>31.079172</v>
      </c>
      <c r="AA14">
        <v>0.67634399999999995</v>
      </c>
      <c r="AB14">
        <v>398706.66249999998</v>
      </c>
      <c r="AC14">
        <v>0.96094100000000005</v>
      </c>
      <c r="AD14">
        <v>19.944113999999999</v>
      </c>
      <c r="AE14">
        <v>20.028814000000001</v>
      </c>
      <c r="AF14">
        <v>3.7354810000000001</v>
      </c>
      <c r="AG14">
        <v>7.6303999999999997E-2</v>
      </c>
      <c r="AH14">
        <v>3.8613000000000001E-2</v>
      </c>
      <c r="AI14">
        <v>201.910819</v>
      </c>
      <c r="AJ14">
        <v>32</v>
      </c>
      <c r="AK14">
        <v>218.93062800000001</v>
      </c>
      <c r="AL14">
        <v>297.65470199999999</v>
      </c>
      <c r="AM14">
        <v>199.03363899999999</v>
      </c>
      <c r="AN14">
        <v>178.21326099999999</v>
      </c>
      <c r="AO14">
        <v>32</v>
      </c>
      <c r="AP14">
        <v>172.098275</v>
      </c>
      <c r="AQ14">
        <v>68.720043000000004</v>
      </c>
      <c r="AR14">
        <v>71.198745000000002</v>
      </c>
      <c r="AS14">
        <v>104.87948299999999</v>
      </c>
      <c r="AT14">
        <v>100</v>
      </c>
      <c r="AU14">
        <v>33.267631999999999</v>
      </c>
      <c r="AV14">
        <v>47.113923999999997</v>
      </c>
      <c r="AW14">
        <v>0</v>
      </c>
      <c r="AX14">
        <v>36.141176999999999</v>
      </c>
      <c r="AY14">
        <v>26.341771999999999</v>
      </c>
      <c r="AZ14">
        <v>0</v>
      </c>
      <c r="BA14">
        <v>41.117066000000001</v>
      </c>
      <c r="BB14">
        <v>28.899989999999999</v>
      </c>
      <c r="BC14">
        <v>43.528906999999997</v>
      </c>
      <c r="BD14">
        <v>59.611696999999999</v>
      </c>
      <c r="BE14">
        <v>0</v>
      </c>
      <c r="BF14">
        <v>0</v>
      </c>
      <c r="BG14">
        <v>0</v>
      </c>
      <c r="BH14">
        <v>0.377</v>
      </c>
      <c r="BI14">
        <v>5.36</v>
      </c>
      <c r="BJ14">
        <v>0</v>
      </c>
      <c r="BK14">
        <v>9.1203000000000006E-2</v>
      </c>
      <c r="BL14">
        <v>0.879</v>
      </c>
      <c r="BM14">
        <v>0</v>
      </c>
      <c r="BN14">
        <v>0</v>
      </c>
      <c r="BO14">
        <v>0</v>
      </c>
      <c r="BP14">
        <v>0</v>
      </c>
      <c r="BQ14">
        <v>-0.153</v>
      </c>
      <c r="BR14">
        <v>7.6559999999999997</v>
      </c>
      <c r="BS14">
        <v>0</v>
      </c>
      <c r="BT14">
        <v>-0.28699999999999998</v>
      </c>
      <c r="BU14">
        <v>0.25</v>
      </c>
      <c r="BV14">
        <v>0</v>
      </c>
      <c r="BW14">
        <v>0.15</v>
      </c>
      <c r="BX14">
        <v>1.2</v>
      </c>
      <c r="BY14">
        <v>0</v>
      </c>
      <c r="BZ14">
        <v>-5.6099999999999997E-2</v>
      </c>
      <c r="CA14">
        <v>0.3</v>
      </c>
      <c r="CB14">
        <v>0</v>
      </c>
      <c r="CD14">
        <v>1</v>
      </c>
      <c r="CE14" t="s">
        <v>1</v>
      </c>
      <c r="CF14">
        <v>1</v>
      </c>
      <c r="CG14" t="s">
        <v>98</v>
      </c>
    </row>
    <row r="15" spans="1:85" x14ac:dyDescent="0.25">
      <c r="A15">
        <v>49.791308999999998</v>
      </c>
      <c r="B15">
        <v>60.015621000000003</v>
      </c>
      <c r="C15">
        <v>213.61043799999999</v>
      </c>
      <c r="D15">
        <v>270.53466500000002</v>
      </c>
      <c r="E15">
        <v>94.190826000000001</v>
      </c>
      <c r="F15">
        <v>91.960401000000005</v>
      </c>
      <c r="G15">
        <f t="shared" si="0"/>
        <v>2.3963580965276119</v>
      </c>
      <c r="H15">
        <v>28.713348</v>
      </c>
      <c r="I15">
        <v>14.266114</v>
      </c>
      <c r="J15">
        <v>213.627094</v>
      </c>
      <c r="K15">
        <v>1.6338330000000001</v>
      </c>
      <c r="L15">
        <v>56.345281</v>
      </c>
      <c r="M15">
        <v>-85.997692000000001</v>
      </c>
      <c r="N15">
        <v>180.333493</v>
      </c>
      <c r="O15">
        <v>215.40710799999999</v>
      </c>
      <c r="P15">
        <v>178.085038</v>
      </c>
      <c r="Q15">
        <v>214.25955300000001</v>
      </c>
      <c r="R15">
        <v>109.59282</v>
      </c>
      <c r="S15">
        <v>212.92464200000001</v>
      </c>
      <c r="T15">
        <v>-5.1999999999999995E-4</v>
      </c>
      <c r="U15">
        <v>-1.5430790000000001</v>
      </c>
      <c r="V15">
        <v>32</v>
      </c>
      <c r="W15">
        <v>-235.74298400000001</v>
      </c>
      <c r="X15">
        <v>214.01613800000001</v>
      </c>
      <c r="Y15">
        <v>-2.4389999999999998E-2</v>
      </c>
      <c r="Z15">
        <v>34.595154999999998</v>
      </c>
      <c r="AA15">
        <v>0.64650700000000005</v>
      </c>
      <c r="AB15">
        <v>366740.02103800001</v>
      </c>
      <c r="AC15">
        <v>0.93149599999999999</v>
      </c>
      <c r="AD15">
        <v>19.973942000000001</v>
      </c>
      <c r="AE15">
        <v>20.238409000000001</v>
      </c>
      <c r="AF15">
        <v>4.2909980000000001</v>
      </c>
      <c r="AG15">
        <v>7.7251E-2</v>
      </c>
      <c r="AH15">
        <v>3.0275E-2</v>
      </c>
      <c r="AI15">
        <v>220.68374900000001</v>
      </c>
      <c r="AJ15">
        <v>32</v>
      </c>
      <c r="AK15">
        <v>237.49968200000001</v>
      </c>
      <c r="AL15">
        <v>-8819.6680020000003</v>
      </c>
      <c r="AM15">
        <v>215.59399999999999</v>
      </c>
      <c r="AN15">
        <v>195.80702099999999</v>
      </c>
      <c r="AO15">
        <v>32</v>
      </c>
      <c r="AP15">
        <v>188.17625200000001</v>
      </c>
      <c r="AQ15">
        <v>68.970138000000006</v>
      </c>
      <c r="AR15">
        <v>73.902147999999997</v>
      </c>
      <c r="AS15">
        <v>111.390854</v>
      </c>
      <c r="AT15">
        <v>100</v>
      </c>
      <c r="AU15">
        <v>31.794136000000002</v>
      </c>
      <c r="AV15">
        <v>42.113923999999997</v>
      </c>
      <c r="AW15">
        <v>0</v>
      </c>
      <c r="AX15">
        <v>32.605733000000001</v>
      </c>
      <c r="AY15">
        <v>28.341771999999999</v>
      </c>
      <c r="AZ15">
        <v>0</v>
      </c>
      <c r="BA15">
        <v>32.365076000000002</v>
      </c>
      <c r="BB15">
        <v>28.713348</v>
      </c>
      <c r="BC15">
        <v>47.191083999999996</v>
      </c>
      <c r="BD15">
        <v>59.595723999999997</v>
      </c>
      <c r="BE15">
        <v>0</v>
      </c>
      <c r="BF15">
        <v>0</v>
      </c>
      <c r="BG15">
        <v>0</v>
      </c>
      <c r="BH15">
        <v>0.377</v>
      </c>
      <c r="BI15">
        <v>5.36</v>
      </c>
      <c r="BJ15">
        <v>0</v>
      </c>
      <c r="BK15">
        <v>9.1203000000000006E-2</v>
      </c>
      <c r="BL15">
        <v>0.879</v>
      </c>
      <c r="BM15">
        <v>0</v>
      </c>
      <c r="BN15">
        <v>0</v>
      </c>
      <c r="BO15">
        <v>0</v>
      </c>
      <c r="BP15">
        <v>0</v>
      </c>
      <c r="BQ15">
        <v>-0.153</v>
      </c>
      <c r="BR15">
        <v>7.6559999999999997</v>
      </c>
      <c r="BS15">
        <v>0</v>
      </c>
      <c r="BT15">
        <v>-0.28699999999999998</v>
      </c>
      <c r="BU15">
        <v>0.25</v>
      </c>
      <c r="BV15">
        <v>0</v>
      </c>
      <c r="BW15">
        <v>0.15</v>
      </c>
      <c r="BX15">
        <v>1.2</v>
      </c>
      <c r="BY15">
        <v>0</v>
      </c>
      <c r="BZ15">
        <v>-5.6099999999999997E-2</v>
      </c>
      <c r="CA15">
        <v>0.32</v>
      </c>
      <c r="CB15">
        <v>0</v>
      </c>
      <c r="CD15">
        <v>1</v>
      </c>
      <c r="CE15" t="s">
        <v>1</v>
      </c>
      <c r="CF15">
        <v>1</v>
      </c>
      <c r="CG15" t="s">
        <v>99</v>
      </c>
    </row>
    <row r="16" spans="1:85" s="4" customFormat="1" x14ac:dyDescent="0.25">
      <c r="A16" s="4">
        <v>40.796799</v>
      </c>
      <c r="B16" s="4">
        <v>50.024230000000003</v>
      </c>
      <c r="C16" s="4">
        <v>161.11650399999999</v>
      </c>
      <c r="D16" s="4">
        <v>226.02409299999999</v>
      </c>
      <c r="E16" s="4">
        <v>85.068548000000007</v>
      </c>
      <c r="F16" s="4">
        <v>80.093451000000002</v>
      </c>
      <c r="G16" s="4">
        <f t="shared" si="0"/>
        <v>6.0245056733661899</v>
      </c>
      <c r="H16" s="4">
        <v>29.086959</v>
      </c>
      <c r="I16" s="4">
        <v>14.429783</v>
      </c>
      <c r="J16" s="4">
        <v>161.13364999999999</v>
      </c>
      <c r="K16" s="4">
        <v>0.90881199999999995</v>
      </c>
      <c r="L16" s="4">
        <v>48.231827000000003</v>
      </c>
      <c r="M16" s="4">
        <v>-24.687853</v>
      </c>
      <c r="N16" s="4">
        <v>158.56620899999999</v>
      </c>
      <c r="O16" s="4">
        <v>161.886473</v>
      </c>
      <c r="P16" s="4">
        <v>156.20447899999999</v>
      </c>
      <c r="Q16" s="4">
        <v>161.44649899999999</v>
      </c>
      <c r="R16" s="4">
        <v>91.044724000000002</v>
      </c>
      <c r="S16" s="4">
        <v>160.282836</v>
      </c>
      <c r="T16" s="4">
        <v>-5.0299999999999997E-4</v>
      </c>
      <c r="U16" s="4">
        <v>3.0196000000000001E-2</v>
      </c>
      <c r="V16" s="4">
        <v>32</v>
      </c>
      <c r="W16" s="4">
        <v>-235.57878400000001</v>
      </c>
      <c r="X16" s="4">
        <v>161.42340200000001</v>
      </c>
      <c r="Y16" s="4">
        <v>-2.435E-2</v>
      </c>
      <c r="Z16" s="4">
        <v>26.820301000000001</v>
      </c>
      <c r="AA16" s="4">
        <v>0.68460699999999997</v>
      </c>
      <c r="AB16" s="4">
        <v>341526.022956</v>
      </c>
      <c r="AC16" s="4">
        <v>0.96967400000000004</v>
      </c>
      <c r="AD16" s="4">
        <v>20.013206</v>
      </c>
      <c r="AE16" s="4">
        <v>18.618455000000001</v>
      </c>
      <c r="AF16" s="4">
        <v>3.949503</v>
      </c>
      <c r="AG16" s="4">
        <v>4.9775E-2</v>
      </c>
      <c r="AH16" s="4">
        <v>2.8899000000000001E-2</v>
      </c>
      <c r="AI16" s="4">
        <v>191.490387</v>
      </c>
      <c r="AJ16" s="4">
        <v>32</v>
      </c>
      <c r="AK16" s="4">
        <v>208.46788599999999</v>
      </c>
      <c r="AL16" s="4">
        <v>-9861.9849849999991</v>
      </c>
      <c r="AM16" s="4">
        <v>190.265153</v>
      </c>
      <c r="AN16" s="4">
        <v>169.81634299999999</v>
      </c>
      <c r="AO16" s="4">
        <v>32</v>
      </c>
      <c r="AP16" s="4">
        <v>164.815834</v>
      </c>
      <c r="AQ16" s="4">
        <v>69.057271999999998</v>
      </c>
      <c r="AR16" s="4">
        <v>69.853887999999998</v>
      </c>
      <c r="AS16" s="4">
        <v>97.595506999999998</v>
      </c>
      <c r="AT16" s="4">
        <v>100</v>
      </c>
      <c r="AU16" s="4">
        <v>33.866200999999997</v>
      </c>
      <c r="AV16" s="4">
        <v>45.126581999999999</v>
      </c>
      <c r="AW16" s="4">
        <v>0</v>
      </c>
      <c r="AX16" s="4">
        <v>37.719307000000001</v>
      </c>
      <c r="AY16" s="4">
        <v>22.316455999999999</v>
      </c>
      <c r="AZ16" s="4">
        <v>0</v>
      </c>
      <c r="BA16" s="4">
        <v>37.682768000000003</v>
      </c>
      <c r="BB16" s="4">
        <v>29.086959</v>
      </c>
      <c r="BC16" s="4">
        <v>39.214937999999997</v>
      </c>
      <c r="BD16" s="4">
        <v>59.492097999999999</v>
      </c>
      <c r="BE16" s="4">
        <v>0</v>
      </c>
      <c r="BF16" s="4">
        <v>0</v>
      </c>
      <c r="BG16" s="4">
        <v>0</v>
      </c>
      <c r="BH16" s="4">
        <v>0.377</v>
      </c>
      <c r="BI16" s="4">
        <v>5.36</v>
      </c>
      <c r="BJ16" s="4">
        <v>0</v>
      </c>
      <c r="BK16" s="4">
        <v>9.1203000000000006E-2</v>
      </c>
      <c r="BL16" s="4">
        <v>0.879</v>
      </c>
      <c r="BM16" s="4">
        <v>0</v>
      </c>
      <c r="BN16" s="4">
        <v>0</v>
      </c>
      <c r="BO16" s="4">
        <v>0</v>
      </c>
      <c r="BP16" s="4">
        <v>0</v>
      </c>
      <c r="BQ16" s="4">
        <v>-0.153</v>
      </c>
      <c r="BR16" s="4">
        <v>7.6559999999999997</v>
      </c>
      <c r="BS16" s="4">
        <v>0</v>
      </c>
      <c r="BT16" s="4">
        <v>-0.28699999999999998</v>
      </c>
      <c r="BU16" s="4">
        <v>0.3</v>
      </c>
      <c r="BV16" s="4">
        <v>0</v>
      </c>
      <c r="BW16" s="4">
        <v>0.15</v>
      </c>
      <c r="BX16" s="4">
        <v>1.2</v>
      </c>
      <c r="BY16" s="4">
        <v>0</v>
      </c>
      <c r="BZ16" s="4">
        <v>-5.6099999999999997E-2</v>
      </c>
      <c r="CA16" s="4">
        <v>0.3</v>
      </c>
      <c r="CB16" s="4">
        <v>0</v>
      </c>
      <c r="CD16" s="4">
        <v>1</v>
      </c>
      <c r="CE16" s="4" t="s">
        <v>1</v>
      </c>
      <c r="CF16" s="4">
        <v>1</v>
      </c>
      <c r="CG16" s="4" t="s">
        <v>131</v>
      </c>
    </row>
    <row r="17" spans="1:85" s="6" customFormat="1" x14ac:dyDescent="0.25">
      <c r="A17" s="6">
        <v>40.810405000000003</v>
      </c>
      <c r="B17" s="6">
        <v>50.000463000000003</v>
      </c>
      <c r="C17" s="6">
        <v>185.940856</v>
      </c>
      <c r="D17" s="6">
        <v>233.28566499999999</v>
      </c>
      <c r="E17" s="6">
        <v>82.657206000000002</v>
      </c>
      <c r="F17" s="6">
        <v>78.08569</v>
      </c>
      <c r="G17" s="6">
        <f t="shared" si="0"/>
        <v>5.6879851163064803</v>
      </c>
      <c r="H17" s="6">
        <v>28.980967</v>
      </c>
      <c r="I17" s="6">
        <v>14.434753000000001</v>
      </c>
      <c r="J17" s="6">
        <v>186.24360999999999</v>
      </c>
      <c r="K17" s="6">
        <v>0.89909099999999997</v>
      </c>
      <c r="L17" s="6">
        <v>47.709136000000001</v>
      </c>
      <c r="M17" s="6">
        <v>-86.602981</v>
      </c>
      <c r="N17" s="6">
        <v>172.67216400000001</v>
      </c>
      <c r="O17" s="6">
        <v>187.28568300000001</v>
      </c>
      <c r="P17" s="6">
        <v>169.95212000000001</v>
      </c>
      <c r="Q17" s="6">
        <v>186.532646</v>
      </c>
      <c r="R17" s="6">
        <v>100.049888</v>
      </c>
      <c r="S17" s="6">
        <v>185.393989</v>
      </c>
      <c r="T17" s="6">
        <v>-5.0500000000000002E-4</v>
      </c>
      <c r="U17" s="6">
        <v>2.9953E-2</v>
      </c>
      <c r="V17" s="6">
        <v>32</v>
      </c>
      <c r="W17" s="6">
        <v>-235.57420400000001</v>
      </c>
      <c r="X17" s="6">
        <v>186.46046899999999</v>
      </c>
      <c r="Y17" s="6">
        <v>-2.418E-2</v>
      </c>
      <c r="Z17" s="6">
        <v>29.712793000000001</v>
      </c>
      <c r="AA17" s="6">
        <v>0.665829</v>
      </c>
      <c r="AB17" s="6">
        <v>320174.00207699998</v>
      </c>
      <c r="AC17" s="6">
        <v>0.94898000000000005</v>
      </c>
      <c r="AD17" s="6">
        <v>19.973302</v>
      </c>
      <c r="AE17" s="6">
        <v>19.773717000000001</v>
      </c>
      <c r="AF17" s="6">
        <v>4.5565499999999997</v>
      </c>
      <c r="AG17" s="6">
        <v>4.2561000000000002E-2</v>
      </c>
      <c r="AH17" s="6">
        <v>2.2901000000000001E-2</v>
      </c>
      <c r="AI17" s="6">
        <v>209.55992800000001</v>
      </c>
      <c r="AJ17" s="6">
        <v>32</v>
      </c>
      <c r="AK17" s="6">
        <v>224.15758299999999</v>
      </c>
      <c r="AL17" s="6">
        <v>-12452.371819</v>
      </c>
      <c r="AM17" s="6">
        <v>205.14275699999999</v>
      </c>
      <c r="AN17" s="6">
        <v>186.392325</v>
      </c>
      <c r="AO17" s="6">
        <v>32</v>
      </c>
      <c r="AP17" s="6">
        <v>179.899157</v>
      </c>
      <c r="AQ17" s="6">
        <v>69.267291999999998</v>
      </c>
      <c r="AR17" s="6">
        <v>72.757958000000002</v>
      </c>
      <c r="AS17" s="6">
        <v>106.19533199999999</v>
      </c>
      <c r="AT17" s="6">
        <v>85.008891000000006</v>
      </c>
      <c r="AU17" s="6">
        <v>24.989152000000001</v>
      </c>
      <c r="AV17" s="6">
        <v>39.126581999999999</v>
      </c>
      <c r="AW17" s="6">
        <v>0</v>
      </c>
      <c r="AX17" s="6">
        <v>38.940987999999997</v>
      </c>
      <c r="AY17" s="6">
        <v>23.316455999999999</v>
      </c>
      <c r="AZ17" s="6">
        <v>0</v>
      </c>
      <c r="BA17" s="6">
        <v>38.411912999999998</v>
      </c>
      <c r="BB17" s="6">
        <v>28.980967</v>
      </c>
      <c r="BC17" s="6">
        <v>42.219684999999998</v>
      </c>
      <c r="BD17" s="6">
        <v>59.581775</v>
      </c>
      <c r="BE17" s="6">
        <v>0</v>
      </c>
      <c r="BF17" s="6">
        <v>0</v>
      </c>
      <c r="BG17" s="6">
        <v>0</v>
      </c>
      <c r="BH17" s="6">
        <v>0.377</v>
      </c>
      <c r="BI17" s="6">
        <v>5.36</v>
      </c>
      <c r="BJ17" s="6">
        <v>0</v>
      </c>
      <c r="BK17" s="6">
        <v>9.1203000000000006E-2</v>
      </c>
      <c r="BL17" s="6">
        <v>0.879</v>
      </c>
      <c r="BM17" s="6">
        <v>0</v>
      </c>
      <c r="BN17" s="6">
        <v>0</v>
      </c>
      <c r="BO17" s="6">
        <v>0</v>
      </c>
      <c r="BP17" s="6">
        <v>0</v>
      </c>
      <c r="BQ17" s="6">
        <v>-0.153</v>
      </c>
      <c r="BR17" s="6">
        <v>7.6559999999999997</v>
      </c>
      <c r="BS17" s="6">
        <v>0</v>
      </c>
      <c r="BT17" s="6">
        <v>-0.28699999999999998</v>
      </c>
      <c r="BU17" s="6">
        <v>0.3</v>
      </c>
      <c r="BV17" s="6">
        <v>0</v>
      </c>
      <c r="BW17" s="6">
        <v>0.15</v>
      </c>
      <c r="BX17" s="6">
        <v>1.2</v>
      </c>
      <c r="BY17" s="6">
        <v>0</v>
      </c>
      <c r="BZ17" s="6">
        <v>-5.6099999999999997E-2</v>
      </c>
      <c r="CA17" s="6">
        <v>0.37</v>
      </c>
      <c r="CB17" s="6">
        <v>0</v>
      </c>
      <c r="CD17" s="6">
        <v>1</v>
      </c>
      <c r="CE17" s="6" t="s">
        <v>1</v>
      </c>
      <c r="CF17" s="6">
        <v>1</v>
      </c>
      <c r="CG17" s="6" t="s">
        <v>138</v>
      </c>
    </row>
    <row r="18" spans="1:85" x14ac:dyDescent="0.25">
      <c r="A18" t="s">
        <v>100</v>
      </c>
      <c r="G18" s="6"/>
    </row>
    <row r="19" spans="1:85" x14ac:dyDescent="0.25">
      <c r="A19" s="3" t="s">
        <v>11</v>
      </c>
      <c r="B19" s="3" t="s">
        <v>9</v>
      </c>
      <c r="C19" s="3" t="s">
        <v>10</v>
      </c>
      <c r="D19" s="3" t="s">
        <v>8</v>
      </c>
      <c r="E19" s="3" t="s">
        <v>103</v>
      </c>
      <c r="F19" s="3" t="s">
        <v>13</v>
      </c>
      <c r="G19" s="3" t="s">
        <v>104</v>
      </c>
      <c r="H19" s="3" t="s">
        <v>105</v>
      </c>
      <c r="I19" s="3" t="s">
        <v>15</v>
      </c>
      <c r="J19" s="3" t="s">
        <v>106</v>
      </c>
      <c r="K19" s="3" t="s">
        <v>107</v>
      </c>
      <c r="L19" s="3" t="s">
        <v>18</v>
      </c>
      <c r="M19" s="3" t="s">
        <v>19</v>
      </c>
      <c r="N19" s="3" t="s">
        <v>20</v>
      </c>
      <c r="O19" s="3" t="s">
        <v>21</v>
      </c>
      <c r="P19" s="3" t="s">
        <v>16</v>
      </c>
      <c r="Q19" s="3" t="s">
        <v>108</v>
      </c>
      <c r="R19" s="3" t="s">
        <v>109</v>
      </c>
      <c r="S19" s="3" t="s">
        <v>110</v>
      </c>
      <c r="T19" s="3" t="s">
        <v>111</v>
      </c>
      <c r="U19" s="3" t="s">
        <v>112</v>
      </c>
      <c r="V19" s="3" t="s">
        <v>17</v>
      </c>
      <c r="W19" s="3" t="s">
        <v>113</v>
      </c>
      <c r="X19" s="3" t="s">
        <v>12</v>
      </c>
      <c r="Y19" s="3" t="s">
        <v>114</v>
      </c>
      <c r="Z19" s="3" t="s">
        <v>115</v>
      </c>
      <c r="AA19" s="3" t="s">
        <v>31</v>
      </c>
      <c r="AB19" s="3" t="s">
        <v>116</v>
      </c>
      <c r="AC19" s="3" t="s">
        <v>117</v>
      </c>
      <c r="AD19" s="3" t="s">
        <v>118</v>
      </c>
      <c r="AE19" s="3" t="s">
        <v>119</v>
      </c>
      <c r="AF19" s="3" t="s">
        <v>120</v>
      </c>
      <c r="AG19" s="3" t="s">
        <v>49</v>
      </c>
      <c r="AH19" s="3" t="s">
        <v>121</v>
      </c>
      <c r="AI19" s="3" t="s">
        <v>122</v>
      </c>
      <c r="AJ19" s="3" t="s">
        <v>123</v>
      </c>
    </row>
    <row r="20" spans="1:85" x14ac:dyDescent="0.25">
      <c r="A20" s="3" t="s">
        <v>88</v>
      </c>
      <c r="B20" s="3" t="s">
        <v>88</v>
      </c>
      <c r="C20" s="3" t="s">
        <v>87</v>
      </c>
      <c r="D20" s="3" t="s">
        <v>87</v>
      </c>
      <c r="E20" s="3" t="s">
        <v>124</v>
      </c>
      <c r="F20" s="3" t="s">
        <v>89</v>
      </c>
      <c r="G20" s="3" t="s">
        <v>88</v>
      </c>
      <c r="H20" s="3" t="s">
        <v>125</v>
      </c>
      <c r="I20" s="3" t="s">
        <v>87</v>
      </c>
      <c r="J20" s="3" t="s">
        <v>88</v>
      </c>
      <c r="K20" s="3" t="s">
        <v>92</v>
      </c>
      <c r="L20" s="3" t="s">
        <v>88</v>
      </c>
      <c r="M20" s="3" t="s">
        <v>87</v>
      </c>
      <c r="N20" s="3" t="s">
        <v>88</v>
      </c>
      <c r="O20" s="3" t="s">
        <v>87</v>
      </c>
      <c r="P20" s="3" t="s">
        <v>87</v>
      </c>
      <c r="Q20" s="3" t="s">
        <v>88</v>
      </c>
      <c r="R20" s="3" t="s">
        <v>87</v>
      </c>
      <c r="S20" s="3" t="s">
        <v>87</v>
      </c>
      <c r="T20" s="3" t="s">
        <v>88</v>
      </c>
      <c r="U20" s="3" t="s">
        <v>87</v>
      </c>
      <c r="V20" s="3" t="s">
        <v>89</v>
      </c>
      <c r="W20" s="3" t="s">
        <v>89</v>
      </c>
      <c r="X20" s="3" t="s">
        <v>89</v>
      </c>
      <c r="Y20" s="3" t="s">
        <v>126</v>
      </c>
      <c r="Z20" s="3" t="s">
        <v>126</v>
      </c>
      <c r="AA20" s="3" t="s">
        <v>126</v>
      </c>
      <c r="AB20" s="3" t="s">
        <v>126</v>
      </c>
      <c r="AC20" s="3" t="s">
        <v>102</v>
      </c>
      <c r="AD20" s="3" t="s">
        <v>89</v>
      </c>
      <c r="AE20" s="3" t="s">
        <v>88</v>
      </c>
      <c r="AF20" s="3" t="s">
        <v>88</v>
      </c>
      <c r="AG20" s="3" t="s">
        <v>88</v>
      </c>
      <c r="AH20" s="3" t="s">
        <v>127</v>
      </c>
      <c r="AI20" s="3" t="s">
        <v>127</v>
      </c>
      <c r="AJ20" s="3" t="s">
        <v>128</v>
      </c>
    </row>
    <row r="21" spans="1:85" x14ac:dyDescent="0.25">
      <c r="A21" s="4">
        <v>142.91925900000001</v>
      </c>
      <c r="B21" s="4">
        <v>60.040905000000002</v>
      </c>
      <c r="C21" s="4">
        <v>139.12444300000001</v>
      </c>
      <c r="D21" s="4">
        <v>49.835756000000003</v>
      </c>
      <c r="E21" s="4">
        <v>2.925856</v>
      </c>
      <c r="F21" s="4">
        <v>95.339392000000004</v>
      </c>
      <c r="G21" s="4">
        <v>19.943766</v>
      </c>
      <c r="H21" s="4">
        <v>2.79</v>
      </c>
      <c r="I21" s="4">
        <v>14.775733000000001</v>
      </c>
      <c r="J21" s="4">
        <v>1.7999689999999999</v>
      </c>
      <c r="K21" s="4">
        <v>24.392246</v>
      </c>
      <c r="L21" s="4">
        <v>59.922260000000001</v>
      </c>
      <c r="M21" s="4">
        <v>56.602893000000002</v>
      </c>
      <c r="N21" s="4">
        <v>141.860972</v>
      </c>
      <c r="O21" s="4">
        <v>139.527107</v>
      </c>
      <c r="P21" s="4">
        <v>122.70228</v>
      </c>
      <c r="Q21" s="4">
        <v>77.376557000000005</v>
      </c>
      <c r="R21" s="4">
        <v>100.030406</v>
      </c>
      <c r="S21" s="4">
        <v>27.779319999999998</v>
      </c>
      <c r="T21" s="4">
        <v>137.20064600000001</v>
      </c>
      <c r="U21" s="4">
        <v>119.058493</v>
      </c>
      <c r="V21" s="4">
        <v>0.36849799999999999</v>
      </c>
      <c r="W21" s="4">
        <v>0.36846200000000001</v>
      </c>
      <c r="X21" s="4">
        <v>96.447576999999995</v>
      </c>
      <c r="Y21" s="4">
        <v>4.5009999999999998E-3</v>
      </c>
      <c r="Z21" s="4">
        <v>4.4549999999999998E-3</v>
      </c>
      <c r="AA21" s="4">
        <v>5.1900000000000002E-3</v>
      </c>
      <c r="AB21" s="4">
        <v>5.5620000000000001E-3</v>
      </c>
      <c r="AC21" s="4">
        <v>0.38197500000000001</v>
      </c>
      <c r="AD21" s="4">
        <v>-1.108185</v>
      </c>
      <c r="AE21" s="4">
        <v>69.241163999999998</v>
      </c>
      <c r="AF21" s="4">
        <v>69.371187000000006</v>
      </c>
      <c r="AG21" s="4">
        <v>69.812262000000004</v>
      </c>
      <c r="AH21" s="4">
        <v>66.839191</v>
      </c>
      <c r="AI21" s="4">
        <v>95.244904000000005</v>
      </c>
      <c r="AJ21" s="4">
        <v>1757.0483340000001</v>
      </c>
    </row>
    <row r="22" spans="1:85" x14ac:dyDescent="0.25">
      <c r="A22" s="4">
        <v>154.24516</v>
      </c>
      <c r="B22" s="4">
        <v>59.991275999999999</v>
      </c>
      <c r="C22" s="4">
        <v>161.23939899999999</v>
      </c>
      <c r="D22" s="4">
        <v>49.771303000000003</v>
      </c>
      <c r="E22" s="4">
        <v>3.0585659999999999</v>
      </c>
      <c r="F22" s="4">
        <v>94.205085999999994</v>
      </c>
      <c r="G22" s="4">
        <v>19.960287999999998</v>
      </c>
      <c r="H22" s="4">
        <v>3.24</v>
      </c>
      <c r="I22" s="4">
        <v>14.760953000000001</v>
      </c>
      <c r="J22" s="4">
        <v>1.2686109999999999</v>
      </c>
      <c r="K22" s="4">
        <v>27.343050000000002</v>
      </c>
      <c r="L22" s="4">
        <v>59.847316999999997</v>
      </c>
      <c r="M22" s="4">
        <v>56.433658999999999</v>
      </c>
      <c r="N22" s="4">
        <v>153.252205</v>
      </c>
      <c r="O22" s="4">
        <v>162.42513</v>
      </c>
      <c r="P22" s="4">
        <v>144.99714299999999</v>
      </c>
      <c r="Q22" s="4">
        <v>94.376723999999996</v>
      </c>
      <c r="R22" s="4">
        <v>129.93035</v>
      </c>
      <c r="S22" s="4">
        <v>29.521851999999999</v>
      </c>
      <c r="T22" s="4">
        <v>149.10488000000001</v>
      </c>
      <c r="U22" s="4">
        <v>143.035447</v>
      </c>
      <c r="V22" s="4">
        <v>0.69852999999999998</v>
      </c>
      <c r="W22" s="4">
        <v>0.70799599999999996</v>
      </c>
      <c r="X22" s="4">
        <v>95.499025000000003</v>
      </c>
      <c r="Y22" s="4">
        <v>4.4900000000000001E-3</v>
      </c>
      <c r="Z22" s="4">
        <v>4.5859999999999998E-3</v>
      </c>
      <c r="AA22" s="4">
        <v>5.4000000000000003E-3</v>
      </c>
      <c r="AB22" s="4">
        <v>5.5360000000000001E-3</v>
      </c>
      <c r="AC22" s="4">
        <v>0.741595</v>
      </c>
      <c r="AD22" s="4">
        <v>-1.2939400000000001</v>
      </c>
      <c r="AE22" s="4">
        <v>74.065788999999995</v>
      </c>
      <c r="AF22" s="4">
        <v>74.278150999999994</v>
      </c>
      <c r="AG22" s="4">
        <v>75.287234999999995</v>
      </c>
      <c r="AH22" s="4">
        <v>67.551608000000002</v>
      </c>
      <c r="AI22" s="4">
        <v>94.702781999999999</v>
      </c>
      <c r="AJ22" s="4">
        <v>1748.3477330000001</v>
      </c>
    </row>
    <row r="23" spans="1:85" x14ac:dyDescent="0.25">
      <c r="A23" s="4">
        <v>165.81685400000001</v>
      </c>
      <c r="B23" s="4">
        <v>60.035710999999999</v>
      </c>
      <c r="C23" s="4">
        <v>186.16000500000001</v>
      </c>
      <c r="D23" s="4">
        <v>49.768911000000003</v>
      </c>
      <c r="E23" s="4">
        <v>2.9488219999999998</v>
      </c>
      <c r="F23" s="4">
        <v>93.043178999999995</v>
      </c>
      <c r="G23" s="4">
        <v>20.007204999999999</v>
      </c>
      <c r="H23" s="4">
        <v>3.74</v>
      </c>
      <c r="I23" s="4">
        <v>14.717008</v>
      </c>
      <c r="J23" s="4">
        <v>0.99999400000000005</v>
      </c>
      <c r="K23" s="4">
        <v>30.664715000000001</v>
      </c>
      <c r="L23" s="4">
        <v>59.685380000000002</v>
      </c>
      <c r="M23" s="4">
        <v>56.483179</v>
      </c>
      <c r="N23" s="4">
        <v>164.85466099999999</v>
      </c>
      <c r="O23" s="4">
        <v>187.831324</v>
      </c>
      <c r="P23" s="4">
        <v>170.88932500000001</v>
      </c>
      <c r="Q23" s="4">
        <v>109.144282</v>
      </c>
      <c r="R23" s="4">
        <v>161.41365999999999</v>
      </c>
      <c r="S23" s="4">
        <v>23.858758000000002</v>
      </c>
      <c r="T23" s="4">
        <v>161.00494900000001</v>
      </c>
      <c r="U23" s="4">
        <v>169.85626400000001</v>
      </c>
      <c r="V23" s="4">
        <v>1.078784</v>
      </c>
      <c r="W23" s="4">
        <v>1.089226</v>
      </c>
      <c r="X23" s="4">
        <v>93.969290999999998</v>
      </c>
      <c r="Y23" s="4">
        <v>4.4840000000000001E-3</v>
      </c>
      <c r="Z23" s="4">
        <v>4.725E-3</v>
      </c>
      <c r="AA23" s="4">
        <v>5.2690000000000002E-3</v>
      </c>
      <c r="AB23" s="4">
        <v>5.3150000000000003E-3</v>
      </c>
      <c r="AC23" s="4">
        <v>1.159276</v>
      </c>
      <c r="AD23" s="4">
        <v>-0.92611100000000002</v>
      </c>
      <c r="AE23" s="4">
        <v>70.041013000000007</v>
      </c>
      <c r="AF23" s="4">
        <v>70.253449000000003</v>
      </c>
      <c r="AG23" s="4">
        <v>71.507431999999994</v>
      </c>
      <c r="AH23" s="4">
        <v>66.828857999999997</v>
      </c>
      <c r="AI23" s="4">
        <v>93.978588999999999</v>
      </c>
      <c r="AJ23" s="4">
        <v>1740.388559</v>
      </c>
    </row>
    <row r="24" spans="1:85" x14ac:dyDescent="0.25">
      <c r="A24" s="4">
        <v>179.63434100000001</v>
      </c>
      <c r="B24" s="4">
        <v>59.980179</v>
      </c>
      <c r="C24" s="4">
        <v>213.584159</v>
      </c>
      <c r="D24" s="4">
        <v>49.776954000000003</v>
      </c>
      <c r="E24" s="4">
        <v>3.0549339999999998</v>
      </c>
      <c r="F24" s="4">
        <v>90.790504999999996</v>
      </c>
      <c r="G24" s="4">
        <v>19.943341</v>
      </c>
      <c r="H24" s="4">
        <v>4.29</v>
      </c>
      <c r="I24" s="4">
        <v>14.715261</v>
      </c>
      <c r="J24" s="4">
        <v>0.76780099999999996</v>
      </c>
      <c r="K24" s="4">
        <v>33.886319</v>
      </c>
      <c r="L24" s="4">
        <v>59.600166000000002</v>
      </c>
      <c r="M24" s="4">
        <v>55.869726999999997</v>
      </c>
      <c r="N24" s="4">
        <v>178.724695</v>
      </c>
      <c r="O24" s="4">
        <v>215.998435</v>
      </c>
      <c r="P24" s="4">
        <v>199.89107100000001</v>
      </c>
      <c r="Q24" s="4">
        <v>122.363646</v>
      </c>
      <c r="R24" s="4">
        <v>194.18401299999999</v>
      </c>
      <c r="S24" s="4">
        <v>24.381753</v>
      </c>
      <c r="T24" s="4">
        <v>175.07395299999999</v>
      </c>
      <c r="U24" s="4">
        <v>199.28975</v>
      </c>
      <c r="V24" s="4">
        <v>0.90703</v>
      </c>
      <c r="W24" s="4">
        <v>0.91528799999999999</v>
      </c>
      <c r="X24" s="4">
        <v>92.147266000000002</v>
      </c>
      <c r="Y24" s="4">
        <v>4.4819999999999999E-3</v>
      </c>
      <c r="Z24" s="4">
        <v>4.8560000000000001E-3</v>
      </c>
      <c r="AA24" s="4">
        <v>5.3070000000000001E-3</v>
      </c>
      <c r="AB24" s="4">
        <v>5.156E-3</v>
      </c>
      <c r="AC24" s="4">
        <v>0.99360800000000005</v>
      </c>
      <c r="AD24" s="4">
        <v>-1.3567610000000001</v>
      </c>
      <c r="AE24" s="4">
        <v>73.12012</v>
      </c>
      <c r="AF24" s="4">
        <v>73.525474000000003</v>
      </c>
      <c r="AG24" s="4">
        <v>74.879096000000004</v>
      </c>
      <c r="AH24" s="4">
        <v>65.153644</v>
      </c>
      <c r="AI24" s="4">
        <v>92.126239999999996</v>
      </c>
      <c r="AJ24" s="4">
        <v>1731.8349470000001</v>
      </c>
    </row>
    <row r="25" spans="1:85" s="4" customFormat="1" x14ac:dyDescent="0.25">
      <c r="A25" s="5">
        <v>160.70358300000001</v>
      </c>
      <c r="B25" s="5">
        <v>49.989445000000003</v>
      </c>
      <c r="C25" s="5">
        <v>161.25280599999999</v>
      </c>
      <c r="D25" s="5">
        <v>40.808045</v>
      </c>
      <c r="E25" s="5">
        <v>2.9776280000000002</v>
      </c>
      <c r="F25" s="5">
        <v>76.296800000000005</v>
      </c>
      <c r="G25" s="5">
        <v>19.960681000000001</v>
      </c>
      <c r="H25" s="5">
        <v>3.95</v>
      </c>
      <c r="I25" s="5">
        <v>14.769914999999999</v>
      </c>
      <c r="J25" s="5">
        <v>1.238909</v>
      </c>
      <c r="K25" s="5">
        <v>26.469888000000001</v>
      </c>
      <c r="L25" s="5">
        <v>49.361271000000002</v>
      </c>
      <c r="M25" s="5">
        <v>46.383409999999998</v>
      </c>
      <c r="N25" s="5">
        <v>159.60635099999999</v>
      </c>
      <c r="O25" s="5">
        <v>163.36087499999999</v>
      </c>
      <c r="P25" s="5">
        <v>149.20658299999999</v>
      </c>
      <c r="Q25" s="5">
        <v>100.415729</v>
      </c>
      <c r="R25" s="5">
        <v>142.35916800000001</v>
      </c>
      <c r="S25" s="5">
        <v>25.688148999999999</v>
      </c>
      <c r="T25" s="5">
        <v>155.87007700000001</v>
      </c>
      <c r="U25" s="5">
        <v>147.67100300000001</v>
      </c>
      <c r="V25" s="5">
        <v>0.48589399999999999</v>
      </c>
      <c r="W25" s="5">
        <v>0.49780799999999997</v>
      </c>
      <c r="X25" s="5">
        <v>77.120647000000005</v>
      </c>
      <c r="Y25" s="5">
        <v>4.4209999999999996E-3</v>
      </c>
      <c r="Z25" s="5">
        <v>4.6239999999999996E-3</v>
      </c>
      <c r="AA25" s="5">
        <v>5.1770000000000002E-3</v>
      </c>
      <c r="AB25" s="5">
        <v>5.2960000000000004E-3</v>
      </c>
      <c r="AC25" s="5">
        <v>0.64561400000000002</v>
      </c>
      <c r="AD25" s="5">
        <v>-0.82384800000000002</v>
      </c>
      <c r="AE25" s="5">
        <v>72.490789000000007</v>
      </c>
      <c r="AF25" s="5">
        <v>72.682536999999996</v>
      </c>
      <c r="AG25" s="5">
        <v>73.906825999999995</v>
      </c>
      <c r="AH25" s="5">
        <v>66.089551999999998</v>
      </c>
      <c r="AI25" s="5">
        <v>92.695196999999993</v>
      </c>
      <c r="AJ25" s="5">
        <v>1750.3251250000001</v>
      </c>
    </row>
    <row r="26" spans="1:85" s="4" customFormat="1" x14ac:dyDescent="0.25">
      <c r="A26" s="6">
        <v>172.850639</v>
      </c>
      <c r="B26" s="6">
        <v>50.035307000000003</v>
      </c>
      <c r="C26" s="6">
        <v>186.114879</v>
      </c>
      <c r="D26" s="6">
        <v>40.810563999999999</v>
      </c>
      <c r="E26" s="6">
        <v>2.9260060000000001</v>
      </c>
      <c r="F26" s="6">
        <v>75.150790000000001</v>
      </c>
      <c r="G26" s="6">
        <v>20.003482000000002</v>
      </c>
      <c r="H26" s="6">
        <v>4.5599999999999996</v>
      </c>
      <c r="I26" s="6">
        <v>14.715999999999999</v>
      </c>
      <c r="J26" s="6">
        <v>1.0501750000000001</v>
      </c>
      <c r="K26" s="6">
        <v>29.145868</v>
      </c>
      <c r="L26" s="6">
        <v>49.449368999999997</v>
      </c>
      <c r="M26" s="6">
        <v>46.368828000000001</v>
      </c>
      <c r="N26" s="6">
        <v>171.819546</v>
      </c>
      <c r="O26" s="6">
        <v>188.54110299999999</v>
      </c>
      <c r="P26" s="6">
        <v>176.59911700000001</v>
      </c>
      <c r="Q26" s="6">
        <v>113.15041100000001</v>
      </c>
      <c r="R26" s="6">
        <v>171.163566</v>
      </c>
      <c r="S26" s="6">
        <v>21.288367000000001</v>
      </c>
      <c r="T26" s="6">
        <v>168.094222</v>
      </c>
      <c r="U26" s="6">
        <v>174.313446</v>
      </c>
      <c r="V26" s="6">
        <v>0.53276800000000002</v>
      </c>
      <c r="W26" s="6">
        <v>0.53017800000000004</v>
      </c>
      <c r="X26" s="6">
        <v>76.423648999999997</v>
      </c>
      <c r="Y26" s="6">
        <v>4.4330000000000003E-3</v>
      </c>
      <c r="Z26" s="6">
        <v>4.7450000000000001E-3</v>
      </c>
      <c r="AA26" s="6">
        <v>5.5539999999999999E-3</v>
      </c>
      <c r="AB26" s="6">
        <v>5.5019999999999999E-3</v>
      </c>
      <c r="AC26" s="6">
        <v>0.69406800000000002</v>
      </c>
      <c r="AD26" s="6">
        <v>-1.272859</v>
      </c>
      <c r="AE26" s="6">
        <v>67.721632999999997</v>
      </c>
      <c r="AF26" s="6">
        <v>67.948936000000003</v>
      </c>
      <c r="AG26" s="6">
        <v>69.312645000000003</v>
      </c>
      <c r="AH26" s="6">
        <v>65.368200999999999</v>
      </c>
      <c r="AI26" s="6">
        <v>91.758741999999998</v>
      </c>
      <c r="AJ26" s="6">
        <v>1741.7184830000001</v>
      </c>
    </row>
    <row r="28" spans="1:85" x14ac:dyDescent="0.25">
      <c r="B28" t="s">
        <v>129</v>
      </c>
    </row>
    <row r="29" spans="1:85" x14ac:dyDescent="0.25">
      <c r="B29" s="7" t="s">
        <v>130</v>
      </c>
      <c r="C29" s="7"/>
      <c r="D29" s="7"/>
      <c r="E29" s="7"/>
      <c r="F29" s="7"/>
      <c r="G29" s="7"/>
    </row>
    <row r="30" spans="1:85" x14ac:dyDescent="0.25">
      <c r="B30" t="s">
        <v>8</v>
      </c>
      <c r="C30" t="s">
        <v>10</v>
      </c>
      <c r="D30" t="s">
        <v>9</v>
      </c>
      <c r="E30" t="s">
        <v>13</v>
      </c>
      <c r="F30" t="s">
        <v>12</v>
      </c>
      <c r="G30" t="s">
        <v>35</v>
      </c>
    </row>
    <row r="31" spans="1:85" x14ac:dyDescent="0.25">
      <c r="A31" t="s">
        <v>132</v>
      </c>
      <c r="B31" s="2">
        <f t="shared" ref="B31:B36" si="1">(ABS(A12-D21)/((A12+D21)/2))</f>
        <v>8.6927186587020227E-4</v>
      </c>
      <c r="C31" s="2">
        <f t="shared" ref="C31:C36" si="2">(ABS(C12-C21)/((C12+C21)/2))</f>
        <v>7.6853548244189534E-4</v>
      </c>
      <c r="D31" s="2">
        <f t="shared" ref="D31:D36" si="3">(ABS(B12-B21)/((B12+B21)/2))</f>
        <v>9.29983053691994E-4</v>
      </c>
      <c r="E31" s="2">
        <f t="shared" ref="E31:E36" si="4">(ABS(F12-F21)/((F12+F21)/2))</f>
        <v>3.6593191711674633E-2</v>
      </c>
      <c r="F31" s="2">
        <f t="shared" ref="F31:F36" si="5">(ABS(E12-X21)/((E12+X21)/2))</f>
        <v>4.8273312385083395E-2</v>
      </c>
      <c r="G31" s="2">
        <f t="shared" ref="G31:G36" si="6">(ABS((AC12*100)-(AI21))/(((AC12*100)+AI21)/2))</f>
        <v>3.337348632117932E-2</v>
      </c>
    </row>
    <row r="32" spans="1:85" x14ac:dyDescent="0.25">
      <c r="A32" s="4" t="s">
        <v>133</v>
      </c>
      <c r="B32" s="2">
        <f t="shared" si="1"/>
        <v>5.9157998291515677E-4</v>
      </c>
      <c r="C32" s="2">
        <f t="shared" si="2"/>
        <v>1.6969485134195866E-3</v>
      </c>
      <c r="D32" s="2">
        <f t="shared" si="3"/>
        <v>1.2892710224126429E-4</v>
      </c>
      <c r="E32" s="2">
        <f t="shared" si="4"/>
        <v>3.2082016053625477E-2</v>
      </c>
      <c r="F32" s="2">
        <f t="shared" si="5"/>
        <v>4.7475604249216923E-2</v>
      </c>
      <c r="G32" s="2">
        <f t="shared" si="6"/>
        <v>2.7810984168275224E-2</v>
      </c>
    </row>
    <row r="33" spans="1:7" x14ac:dyDescent="0.25">
      <c r="A33" s="4" t="s">
        <v>134</v>
      </c>
      <c r="B33" s="2">
        <f t="shared" si="1"/>
        <v>5.0793914549140322E-4</v>
      </c>
      <c r="C33" s="2">
        <f t="shared" si="2"/>
        <v>7.3246624468017497E-4</v>
      </c>
      <c r="D33" s="2">
        <f t="shared" si="3"/>
        <v>5.4472419934338751E-4</v>
      </c>
      <c r="E33" s="2">
        <f t="shared" si="4"/>
        <v>2.6637709738070788E-2</v>
      </c>
      <c r="F33" s="2">
        <f t="shared" si="5"/>
        <v>4.5799652046980596E-2</v>
      </c>
      <c r="G33" s="2">
        <f t="shared" si="6"/>
        <v>2.2260020743958622E-2</v>
      </c>
    </row>
    <row r="34" spans="1:7" x14ac:dyDescent="0.25">
      <c r="A34" t="s">
        <v>135</v>
      </c>
      <c r="B34" s="2">
        <f t="shared" si="1"/>
        <v>2.8834489158447585E-4</v>
      </c>
      <c r="C34" s="2">
        <f t="shared" si="2"/>
        <v>1.2303058224300611E-4</v>
      </c>
      <c r="D34" s="2">
        <f t="shared" si="3"/>
        <v>5.9072067522368793E-4</v>
      </c>
      <c r="E34" s="2">
        <f t="shared" si="4"/>
        <v>1.2803175925158025E-2</v>
      </c>
      <c r="F34" s="2">
        <f t="shared" si="5"/>
        <v>2.1933894224912414E-2</v>
      </c>
      <c r="G34" s="2">
        <f t="shared" si="6"/>
        <v>1.1046880154476663E-2</v>
      </c>
    </row>
    <row r="35" spans="1:7" x14ac:dyDescent="0.25">
      <c r="A35" t="s">
        <v>136</v>
      </c>
      <c r="B35" s="2">
        <f t="shared" si="1"/>
        <v>2.7562089328912552E-4</v>
      </c>
      <c r="C35" s="2">
        <f t="shared" si="2"/>
        <v>8.4562640283593121E-4</v>
      </c>
      <c r="D35" s="2">
        <f t="shared" si="3"/>
        <v>6.9560487603319038E-4</v>
      </c>
      <c r="E35" s="2">
        <f t="shared" si="4"/>
        <v>4.8553550822039375E-2</v>
      </c>
      <c r="F35" s="2">
        <f t="shared" si="5"/>
        <v>9.800777419235604E-2</v>
      </c>
      <c r="G35" s="2">
        <f>(ABS((AC16*100)-(AI25))/(((AC16*100)+AI25)/2))</f>
        <v>4.5050558914365227E-2</v>
      </c>
    </row>
    <row r="36" spans="1:7" x14ac:dyDescent="0.25">
      <c r="A36" t="s">
        <v>137</v>
      </c>
      <c r="B36" s="2">
        <f t="shared" si="1"/>
        <v>3.896057641669692E-6</v>
      </c>
      <c r="C36" s="2">
        <f t="shared" si="2"/>
        <v>9.3546737023153461E-4</v>
      </c>
      <c r="D36" s="2">
        <f t="shared" si="3"/>
        <v>6.9663081515741114E-4</v>
      </c>
      <c r="E36" s="2">
        <f t="shared" si="4"/>
        <v>3.8305500100237214E-2</v>
      </c>
      <c r="F36" s="2">
        <f t="shared" si="5"/>
        <v>7.836966931061573E-2</v>
      </c>
      <c r="G36" s="2">
        <f>(ABS((AC17*100)-(AI26))/(((AC17*100)+AI26)/2))</f>
        <v>3.3636695533880177E-2</v>
      </c>
    </row>
  </sheetData>
  <mergeCells count="1">
    <mergeCell ref="B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betsrgadmin</dc:creator>
  <cp:lastModifiedBy>betsrgadmin</cp:lastModifiedBy>
  <dcterms:created xsi:type="dcterms:W3CDTF">2019-12-09T22:45:57Z</dcterms:created>
  <dcterms:modified xsi:type="dcterms:W3CDTF">2019-12-10T22:25:42Z</dcterms:modified>
</cp:coreProperties>
</file>