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rgadmin\Desktop\80_Labview\Z\Students\singleton\Users\jsing\Desktop\Load_stand_REV.03zip\80_Ton_Labview\Calibration\"/>
    </mc:Choice>
  </mc:AlternateContent>
  <bookViews>
    <workbookView xWindow="0" yWindow="0" windowWidth="21570" windowHeight="8085"/>
  </bookViews>
  <sheets>
    <sheet name="Discharge Temp and P03" sheetId="1" r:id="rId1"/>
  </sheets>
  <calcPr calcId="162913"/>
</workbook>
</file>

<file path=xl/calcChain.xml><?xml version="1.0" encoding="utf-8"?>
<calcChain xmlns="http://schemas.openxmlformats.org/spreadsheetml/2006/main">
  <c r="X32" i="1" l="1"/>
  <c r="Y32" i="1"/>
  <c r="Z32" i="1"/>
  <c r="W32" i="1"/>
  <c r="S32" i="1"/>
  <c r="T32" i="1"/>
  <c r="U32" i="1"/>
  <c r="R32" i="1"/>
  <c r="L44" i="1"/>
  <c r="L45" i="1"/>
  <c r="L43" i="1"/>
  <c r="J44" i="1"/>
  <c r="J45" i="1"/>
  <c r="X31" i="1"/>
  <c r="Y31" i="1"/>
  <c r="Z31" i="1"/>
  <c r="X30" i="1"/>
  <c r="W31" i="1"/>
  <c r="Z30" i="1"/>
  <c r="Y30" i="1"/>
  <c r="W30" i="1"/>
  <c r="S31" i="1"/>
  <c r="T31" i="1"/>
  <c r="U31" i="1"/>
  <c r="R31" i="1"/>
  <c r="U30" i="1"/>
  <c r="T30" i="1"/>
  <c r="S30" i="1"/>
  <c r="R30" i="1"/>
  <c r="F39" i="1" l="1"/>
</calcChain>
</file>

<file path=xl/sharedStrings.xml><?xml version="1.0" encoding="utf-8"?>
<sst xmlns="http://schemas.openxmlformats.org/spreadsheetml/2006/main" count="124" uniqueCount="67">
  <si>
    <t>Torad 40-Ton Compressor Load Stand</t>
  </si>
  <si>
    <t>J Singleton</t>
  </si>
  <si>
    <t>Measured on:</t>
  </si>
  <si>
    <t>Tuesday</t>
  </si>
  <si>
    <t xml:space="preserve"> September 25</t>
  </si>
  <si>
    <t>Test Comments:</t>
  </si>
  <si>
    <t>Measurements:</t>
  </si>
  <si>
    <t>Psuc</t>
  </si>
  <si>
    <t>Tsuc</t>
  </si>
  <si>
    <t>Pdis</t>
  </si>
  <si>
    <t>Tdis</t>
  </si>
  <si>
    <t>Msuc</t>
  </si>
  <si>
    <t>Mdis</t>
  </si>
  <si>
    <t>Speed</t>
  </si>
  <si>
    <t>Pamb</t>
  </si>
  <si>
    <t>Poil</t>
  </si>
  <si>
    <t>Moil</t>
  </si>
  <si>
    <t>Tsuc2</t>
  </si>
  <si>
    <t>Psuc2</t>
  </si>
  <si>
    <t>Tdis2</t>
  </si>
  <si>
    <t>Pdis2</t>
  </si>
  <si>
    <t>T04</t>
  </si>
  <si>
    <t>P04</t>
  </si>
  <si>
    <t>T05</t>
  </si>
  <si>
    <t>P05</t>
  </si>
  <si>
    <t>M03</t>
  </si>
  <si>
    <t>M04</t>
  </si>
  <si>
    <t>T07</t>
  </si>
  <si>
    <t>P07</t>
  </si>
  <si>
    <t>Poil2</t>
  </si>
  <si>
    <t>Moil2</t>
  </si>
  <si>
    <t>eta_is</t>
  </si>
  <si>
    <t>Q_dot</t>
  </si>
  <si>
    <t>eta_vol</t>
  </si>
  <si>
    <t>DT_sup</t>
  </si>
  <si>
    <t>DT_sub</t>
  </si>
  <si>
    <t>Reference Values [C]</t>
  </si>
  <si>
    <t>psia</t>
  </si>
  <si>
    <t>F</t>
  </si>
  <si>
    <t>lbm/min</t>
  </si>
  <si>
    <t>rpm</t>
  </si>
  <si>
    <t>lb/min</t>
  </si>
  <si>
    <t>kW</t>
  </si>
  <si>
    <t>C</t>
  </si>
  <si>
    <t>Purpose of Test</t>
  </si>
  <si>
    <t xml:space="preserve"> Test Request Number</t>
  </si>
  <si>
    <t xml:space="preserve"> Build Number</t>
  </si>
  <si>
    <t xml:space="preserve"> Steady (1 yes 0 no)</t>
  </si>
  <si>
    <t>Raw Data File</t>
  </si>
  <si>
    <t>Calibration-Discharge-5C</t>
  </si>
  <si>
    <t>10.11.16-Tue.09.25.2018.csv</t>
  </si>
  <si>
    <t>11.38.45-Tue.09.25.2018.csv</t>
  </si>
  <si>
    <t>11.50.26-Tue.09.25.2018.csv</t>
  </si>
  <si>
    <t>Pressure Calibration</t>
  </si>
  <si>
    <t>12.03.07-Tue.09.25.2018.csv</t>
  </si>
  <si>
    <t>12.10.12-Tue.09.25.2018.csv</t>
  </si>
  <si>
    <t>13.15.46-Tue.09.25.2018.csv</t>
  </si>
  <si>
    <t>13.39.12-Tue.09.25.2018.csv</t>
  </si>
  <si>
    <t>14.03.01-Tue.09.25.2018.csv</t>
  </si>
  <si>
    <t>Reference</t>
  </si>
  <si>
    <t>Ref</t>
  </si>
  <si>
    <t>Verification</t>
  </si>
  <si>
    <t>Calibration 1</t>
  </si>
  <si>
    <t>Calibration 2</t>
  </si>
  <si>
    <t>Percent error</t>
  </si>
  <si>
    <t>absolute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</si>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</sst>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Tdis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'Discharge Temp and P03'!$D$30:$D$34</c:f>
              <c:numCache>
                <c:formatCode>General</c:formatCode>
                <c:ptCount val="5"/>
                <c:pt idx="0">
                  <c:v>5.0056079999999996</c:v>
                </c:pt>
                <c:pt idx="1">
                  <c:v>19.993599</c:v>
                </c:pt>
                <c:pt idx="2">
                  <c:v>39.962539</c:v>
                </c:pt>
                <c:pt idx="3">
                  <c:v>59.945318</c:v>
                </c:pt>
                <c:pt idx="4">
                  <c:v>89.904352000000003</c:v>
                </c:pt>
              </c:numCache>
            </c:numRef>
          </c:xVal>
          <c:yVal>
            <c:numRef>
              <c:f>'Discharge Temp and P03'!$C$30:$C$34</c:f>
              <c:numCache>
                <c:formatCode>General</c:formatCode>
                <c:ptCount val="5"/>
                <c:pt idx="0">
                  <c:v>4.96</c:v>
                </c:pt>
                <c:pt idx="1">
                  <c:v>19.88</c:v>
                </c:pt>
                <c:pt idx="2">
                  <c:v>39.83</c:v>
                </c:pt>
                <c:pt idx="3">
                  <c:v>59.82</c:v>
                </c:pt>
                <c:pt idx="4">
                  <c:v>89.77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A-4A75-8793-3F04E54C4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252191"/>
        <c:axId val="485251359"/>
      </c:scatterChart>
      <c:valAx>
        <c:axId val="4852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51359"/>
        <c:crosses val="autoZero"/>
        <c:crossBetween val="midCat"/>
      </c:valAx>
      <c:valAx>
        <c:axId val="48525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5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Tdis2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'Discharge Temp and P03'!$F$30:$F$34</c:f>
              <c:numCache>
                <c:formatCode>General</c:formatCode>
                <c:ptCount val="5"/>
                <c:pt idx="0">
                  <c:v>4.922625</c:v>
                </c:pt>
                <c:pt idx="1">
                  <c:v>19.920031999999999</c:v>
                </c:pt>
                <c:pt idx="2">
                  <c:v>39.906326</c:v>
                </c:pt>
                <c:pt idx="3">
                  <c:v>59.879739999999998</c:v>
                </c:pt>
                <c:pt idx="4">
                  <c:v>89.761741000000001</c:v>
                </c:pt>
              </c:numCache>
            </c:numRef>
          </c:xVal>
          <c:yVal>
            <c:numRef>
              <c:f>'Discharge Temp and P03'!$C$30:$C$34</c:f>
              <c:numCache>
                <c:formatCode>General</c:formatCode>
                <c:ptCount val="5"/>
                <c:pt idx="0">
                  <c:v>4.96</c:v>
                </c:pt>
                <c:pt idx="1">
                  <c:v>19.88</c:v>
                </c:pt>
                <c:pt idx="2">
                  <c:v>39.83</c:v>
                </c:pt>
                <c:pt idx="3">
                  <c:v>59.82</c:v>
                </c:pt>
                <c:pt idx="4">
                  <c:v>89.77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B3-4E51-9C87-62F8A204B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486063"/>
        <c:axId val="499487727"/>
      </c:scatterChart>
      <c:valAx>
        <c:axId val="49948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87727"/>
        <c:crosses val="autoZero"/>
        <c:crossBetween val="midCat"/>
      </c:valAx>
      <c:valAx>
        <c:axId val="49948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8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T04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'Discharge Temp and P03'!$H$30:$H$34</c:f>
              <c:numCache>
                <c:formatCode>General</c:formatCode>
                <c:ptCount val="5"/>
                <c:pt idx="0">
                  <c:v>4.9160149999999998</c:v>
                </c:pt>
                <c:pt idx="1">
                  <c:v>19.914218000000002</c:v>
                </c:pt>
                <c:pt idx="2">
                  <c:v>39.892004999999997</c:v>
                </c:pt>
                <c:pt idx="3">
                  <c:v>59.856144999999998</c:v>
                </c:pt>
                <c:pt idx="4">
                  <c:v>89.725958000000006</c:v>
                </c:pt>
              </c:numCache>
            </c:numRef>
          </c:xVal>
          <c:yVal>
            <c:numRef>
              <c:f>'Discharge Temp and P03'!$C$30:$C$34</c:f>
              <c:numCache>
                <c:formatCode>General</c:formatCode>
                <c:ptCount val="5"/>
                <c:pt idx="0">
                  <c:v>4.96</c:v>
                </c:pt>
                <c:pt idx="1">
                  <c:v>19.88</c:v>
                </c:pt>
                <c:pt idx="2">
                  <c:v>39.83</c:v>
                </c:pt>
                <c:pt idx="3">
                  <c:v>59.82</c:v>
                </c:pt>
                <c:pt idx="4">
                  <c:v>89.77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0-4867-916C-830B7C6FE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70223"/>
        <c:axId val="494372719"/>
      </c:scatterChart>
      <c:valAx>
        <c:axId val="49437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72719"/>
        <c:crosses val="autoZero"/>
        <c:crossBetween val="midCat"/>
      </c:valAx>
      <c:valAx>
        <c:axId val="49437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7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T05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'Discharge Temp and P03'!$J$30:$J$34</c:f>
              <c:numCache>
                <c:formatCode>General</c:formatCode>
                <c:ptCount val="5"/>
                <c:pt idx="0">
                  <c:v>4.8914749999999998</c:v>
                </c:pt>
                <c:pt idx="1">
                  <c:v>19.890028000000001</c:v>
                </c:pt>
                <c:pt idx="2">
                  <c:v>39.901452999999997</c:v>
                </c:pt>
                <c:pt idx="3">
                  <c:v>59.858983000000002</c:v>
                </c:pt>
                <c:pt idx="4">
                  <c:v>89.726833999999997</c:v>
                </c:pt>
              </c:numCache>
            </c:numRef>
          </c:xVal>
          <c:yVal>
            <c:numRef>
              <c:f>'Discharge Temp and P03'!$C$30:$C$34</c:f>
              <c:numCache>
                <c:formatCode>General</c:formatCode>
                <c:ptCount val="5"/>
                <c:pt idx="0">
                  <c:v>4.96</c:v>
                </c:pt>
                <c:pt idx="1">
                  <c:v>19.88</c:v>
                </c:pt>
                <c:pt idx="2">
                  <c:v>39.83</c:v>
                </c:pt>
                <c:pt idx="3">
                  <c:v>59.82</c:v>
                </c:pt>
                <c:pt idx="4">
                  <c:v>89.77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4-4909-8834-4E1DD7442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66063"/>
        <c:axId val="494369391"/>
      </c:scatterChart>
      <c:valAx>
        <c:axId val="49436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69391"/>
        <c:crosses val="autoZero"/>
        <c:crossBetween val="midCat"/>
      </c:valAx>
      <c:valAx>
        <c:axId val="49436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36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'Discharge Temp and P03'!$D$41</c:f>
              <c:strCache>
                <c:ptCount val="1"/>
                <c:pt idx="0">
                  <c:v>Pdis2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'Discharge Temp and P03'!$D$42:$D$47</c:f>
              <c:numCache>
                <c:formatCode>General</c:formatCode>
                <c:ptCount val="6"/>
                <c:pt idx="0">
                  <c:v>0.40412300000000001</c:v>
                </c:pt>
                <c:pt idx="1">
                  <c:v>199.03831700000001</c:v>
                </c:pt>
                <c:pt idx="2">
                  <c:v>400.91493200000002</c:v>
                </c:pt>
                <c:pt idx="3">
                  <c:v>601.513957</c:v>
                </c:pt>
                <c:pt idx="4">
                  <c:v>793.74904900000001</c:v>
                </c:pt>
                <c:pt idx="5">
                  <c:v>994.46673299999998</c:v>
                </c:pt>
              </c:numCache>
            </c:numRef>
          </c:xVal>
          <c:yVal>
            <c:numRef>
              <c:f>'Discharge Temp and P03'!$C$42:$C$47</c:f>
              <c:numCache>
                <c:formatCode>General</c:formatCode>
                <c:ptCount val="6"/>
                <c:pt idx="0">
                  <c:v>2.1000000000000001E-2</c:v>
                </c:pt>
                <c:pt idx="1">
                  <c:v>196.94550000000001</c:v>
                </c:pt>
                <c:pt idx="2">
                  <c:v>398.52749999999997</c:v>
                </c:pt>
                <c:pt idx="3">
                  <c:v>599.45249999999999</c:v>
                </c:pt>
                <c:pt idx="4">
                  <c:v>791.78150000000005</c:v>
                </c:pt>
                <c:pt idx="5">
                  <c:v>992.596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E3-4568-BD5A-BA592B0E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026287"/>
        <c:axId val="495026703"/>
      </c:scatterChart>
      <c:valAx>
        <c:axId val="49502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26703"/>
        <c:crosses val="autoZero"/>
        <c:crossBetween val="midCat"/>
      </c:valAx>
      <c:valAx>
        <c:axId val="49502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02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Pdis2-2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'Discharge Temp and P03'!$E$42:$E$45</c:f>
              <c:numCache>
                <c:formatCode>General</c:formatCode>
                <c:ptCount val="4"/>
                <c:pt idx="0">
                  <c:v>-0.62107400000000001</c:v>
                </c:pt>
                <c:pt idx="1">
                  <c:v>201.775229</c:v>
                </c:pt>
                <c:pt idx="2">
                  <c:v>402.13510500000001</c:v>
                </c:pt>
                <c:pt idx="3">
                  <c:v>653.25905599999999</c:v>
                </c:pt>
              </c:numCache>
            </c:numRef>
          </c:xVal>
          <c:yVal>
            <c:numRef>
              <c:f>'Discharge Temp and P03'!$F$42:$F$45</c:f>
              <c:numCache>
                <c:formatCode>General</c:formatCode>
                <c:ptCount val="4"/>
                <c:pt idx="0">
                  <c:v>0</c:v>
                </c:pt>
                <c:pt idx="1">
                  <c:v>200.45400000000001</c:v>
                </c:pt>
                <c:pt idx="2">
                  <c:v>400.05</c:v>
                </c:pt>
                <c:pt idx="3">
                  <c:v>651.28599999999994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5F-49E5-A6D7-EF3A1677E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15872"/>
        <c:axId val="645620032"/>
      </c:scatterChart>
      <c:valAx>
        <c:axId val="64561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20032"/>
        <c:crosses val="autoZero"/>
        <c:crossBetween val="midCat"/>
      </c:valAx>
      <c:valAx>
        <c:axId val="64562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1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52</xdr:row>
      <xdr:rowOff>33337</xdr:rowOff>
    </xdr:from>
    <xdr:to>
      <xdr:col>15</xdr:col>
      <xdr:colOff>171450</xdr:colOff>
      <xdr:row>66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414337</xdr:colOff>
      <xdr:row>52</xdr:row>
      <xdr:rowOff>57150</xdr:rowOff>
    </xdr:from>
    <xdr:to>
      <xdr:col>8</xdr:col>
      <xdr:colOff>109537</xdr:colOff>
      <xdr:row>66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319087</xdr:colOff>
      <xdr:row>68</xdr:row>
      <xdr:rowOff>76200</xdr:rowOff>
    </xdr:from>
    <xdr:to>
      <xdr:col>26</xdr:col>
      <xdr:colOff>14287</xdr:colOff>
      <xdr:row>82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481012</xdr:colOff>
      <xdr:row>51</xdr:row>
      <xdr:rowOff>28575</xdr:rowOff>
    </xdr:from>
    <xdr:to>
      <xdr:col>24</xdr:col>
      <xdr:colOff>176212</xdr:colOff>
      <xdr:row>65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319087</xdr:colOff>
      <xdr:row>68</xdr:row>
      <xdr:rowOff>114300</xdr:rowOff>
    </xdr:from>
    <xdr:to>
      <xdr:col>18</xdr:col>
      <xdr:colOff>14287</xdr:colOff>
      <xdr:row>83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28575</xdr:colOff>
      <xdr:row>69</xdr:row>
      <xdr:rowOff>142875</xdr:rowOff>
    </xdr:from>
    <xdr:to>
      <xdr:col>9</xdr:col>
      <xdr:colOff>333375</xdr:colOff>
      <xdr:row>84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tabSelected="1" topLeftCell="J25" workbookViewId="0">
      <selection activeCell="U37" sqref="U37"/>
    </sheetView>
  </sheetViews>
  <sheetFormatPr defaultRowHeight="15" x14ac:dyDescent="0.25"/>
  <sheetData>
    <row r="1" spans="1:37" x14ac:dyDescent="0.25">
      <c r="A1" t="s">
        <v>0</v>
      </c>
    </row>
    <row r="2" spans="1:37" x14ac:dyDescent="0.25">
      <c r="A2">
        <v>1</v>
      </c>
    </row>
    <row r="3" spans="1:37" x14ac:dyDescent="0.25">
      <c r="A3" t="s">
        <v>1</v>
      </c>
    </row>
    <row r="4" spans="1:37" x14ac:dyDescent="0.25">
      <c r="A4" t="s">
        <v>2</v>
      </c>
    </row>
    <row r="5" spans="1:37" x14ac:dyDescent="0.25">
      <c r="A5" t="s">
        <v>3</v>
      </c>
      <c r="B5" t="s">
        <v>4</v>
      </c>
      <c r="C5">
        <v>2018</v>
      </c>
    </row>
    <row r="6" spans="1:37" x14ac:dyDescent="0.25">
      <c r="A6" s="1">
        <v>0.42449074074074072</v>
      </c>
    </row>
    <row r="7" spans="1:37" x14ac:dyDescent="0.25">
      <c r="A7" t="s">
        <v>5</v>
      </c>
    </row>
    <row r="9" spans="1:37" x14ac:dyDescent="0.25">
      <c r="A9" t="s">
        <v>6</v>
      </c>
    </row>
    <row r="10" spans="1:3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K10" t="s">
        <v>36</v>
      </c>
    </row>
    <row r="11" spans="1:37" x14ac:dyDescent="0.25">
      <c r="A11" t="s">
        <v>37</v>
      </c>
      <c r="B11" t="s">
        <v>38</v>
      </c>
      <c r="C11" t="s">
        <v>37</v>
      </c>
      <c r="D11" t="s">
        <v>38</v>
      </c>
      <c r="E11" t="s">
        <v>39</v>
      </c>
      <c r="F11" t="s">
        <v>39</v>
      </c>
      <c r="G11" t="s">
        <v>40</v>
      </c>
      <c r="H11" t="s">
        <v>37</v>
      </c>
      <c r="I11" t="s">
        <v>37</v>
      </c>
      <c r="J11" t="s">
        <v>39</v>
      </c>
      <c r="K11" t="s">
        <v>38</v>
      </c>
      <c r="L11" t="s">
        <v>37</v>
      </c>
      <c r="M11" t="s">
        <v>38</v>
      </c>
      <c r="N11" t="s">
        <v>37</v>
      </c>
      <c r="O11" t="s">
        <v>38</v>
      </c>
      <c r="P11" t="s">
        <v>37</v>
      </c>
      <c r="Q11" t="s">
        <v>38</v>
      </c>
      <c r="R11" t="s">
        <v>38</v>
      </c>
      <c r="S11" t="s">
        <v>41</v>
      </c>
      <c r="T11" t="s">
        <v>41</v>
      </c>
      <c r="U11" t="s">
        <v>38</v>
      </c>
      <c r="V11" t="s">
        <v>37</v>
      </c>
      <c r="W11" t="s">
        <v>37</v>
      </c>
      <c r="X11" t="s">
        <v>39</v>
      </c>
      <c r="Z11" t="s">
        <v>42</v>
      </c>
      <c r="AB11" t="s">
        <v>43</v>
      </c>
      <c r="AC11" t="s">
        <v>43</v>
      </c>
    </row>
    <row r="12" spans="1:37" x14ac:dyDescent="0.25"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37" x14ac:dyDescent="0.25">
      <c r="A13">
        <v>6.8028000000000005E-2</v>
      </c>
      <c r="B13">
        <v>19.680516000000001</v>
      </c>
      <c r="C13">
        <v>-8.4239999999999992E-3</v>
      </c>
      <c r="D13">
        <v>5.0056079999999996</v>
      </c>
      <c r="E13">
        <v>-0.48135299999999998</v>
      </c>
      <c r="F13">
        <v>-2.706896</v>
      </c>
      <c r="G13">
        <v>2.393424</v>
      </c>
      <c r="H13">
        <v>0.69221500000000002</v>
      </c>
      <c r="I13">
        <v>0.24343400000000001</v>
      </c>
      <c r="J13">
        <v>-0.91788499999999995</v>
      </c>
      <c r="K13">
        <v>17.943576</v>
      </c>
      <c r="L13">
        <v>0.113688</v>
      </c>
      <c r="M13">
        <v>4.922625</v>
      </c>
      <c r="N13">
        <v>0.40412300000000001</v>
      </c>
      <c r="O13">
        <v>4.9160149999999998</v>
      </c>
      <c r="P13">
        <v>0.41713499999999998</v>
      </c>
      <c r="Q13">
        <v>4.8914749999999998</v>
      </c>
      <c r="R13">
        <v>0.28591499999999997</v>
      </c>
      <c r="S13">
        <v>-227.423123</v>
      </c>
      <c r="T13">
        <v>5.0181000000000003E-2</v>
      </c>
      <c r="U13">
        <v>0</v>
      </c>
      <c r="V13">
        <v>-250.0112</v>
      </c>
      <c r="W13">
        <v>0.159608</v>
      </c>
      <c r="X13">
        <v>-0.760077</v>
      </c>
      <c r="Y13">
        <v>0.63446800000000003</v>
      </c>
      <c r="Z13">
        <v>289.18201399999998</v>
      </c>
      <c r="AA13">
        <v>0.90262200000000004</v>
      </c>
      <c r="AB13">
        <v>10.054309999999999</v>
      </c>
      <c r="AC13">
        <v>10.014068999999999</v>
      </c>
      <c r="AD13" t="s">
        <v>49</v>
      </c>
      <c r="AE13">
        <v>1</v>
      </c>
      <c r="AG13">
        <v>1</v>
      </c>
      <c r="AH13" t="s">
        <v>50</v>
      </c>
      <c r="AK13">
        <v>4.96</v>
      </c>
    </row>
    <row r="14" spans="1:37" x14ac:dyDescent="0.25">
      <c r="A14">
        <v>7.1656999999999998E-2</v>
      </c>
      <c r="B14">
        <v>19.816381</v>
      </c>
      <c r="C14">
        <v>-8.9720000000000008E-3</v>
      </c>
      <c r="D14">
        <v>19.993599</v>
      </c>
      <c r="E14">
        <v>-0.41764600000000002</v>
      </c>
      <c r="F14">
        <v>-2.62242</v>
      </c>
      <c r="G14">
        <v>1.2265219999999999</v>
      </c>
      <c r="H14">
        <v>0.69228199999999995</v>
      </c>
      <c r="I14">
        <v>0.28738000000000002</v>
      </c>
      <c r="J14">
        <v>-0.90027299999999999</v>
      </c>
      <c r="K14">
        <v>20.103686</v>
      </c>
      <c r="L14">
        <v>0.178476</v>
      </c>
      <c r="M14">
        <v>19.920031999999999</v>
      </c>
      <c r="N14">
        <v>199.03831700000001</v>
      </c>
      <c r="O14">
        <v>19.914218000000002</v>
      </c>
      <c r="P14">
        <v>0.47420299999999999</v>
      </c>
      <c r="Q14">
        <v>19.890028000000001</v>
      </c>
      <c r="R14">
        <v>0.35825200000000001</v>
      </c>
      <c r="S14">
        <v>-227.28063800000001</v>
      </c>
      <c r="T14">
        <v>5.2908999999999998E-2</v>
      </c>
      <c r="U14">
        <v>0</v>
      </c>
      <c r="V14">
        <v>-250.01148599999999</v>
      </c>
      <c r="W14">
        <v>0.16232099999999999</v>
      </c>
      <c r="X14">
        <v>-0.73470500000000005</v>
      </c>
      <c r="Y14">
        <v>0.63446800000000003</v>
      </c>
      <c r="Z14">
        <v>289.18201399999998</v>
      </c>
      <c r="AA14">
        <v>0.90262200000000004</v>
      </c>
      <c r="AB14">
        <v>10.054309999999999</v>
      </c>
      <c r="AC14">
        <v>10.014068999999999</v>
      </c>
      <c r="AD14" t="s">
        <v>49</v>
      </c>
      <c r="AF14">
        <v>1</v>
      </c>
      <c r="AG14">
        <v>1</v>
      </c>
      <c r="AH14" t="s">
        <v>51</v>
      </c>
      <c r="AK14">
        <v>19.88</v>
      </c>
    </row>
    <row r="15" spans="1:37" x14ac:dyDescent="0.25">
      <c r="A15">
        <v>7.5857999999999995E-2</v>
      </c>
      <c r="B15">
        <v>19.815818</v>
      </c>
      <c r="C15">
        <v>-3.6999999999999999E-4</v>
      </c>
      <c r="D15">
        <v>31.375118000000001</v>
      </c>
      <c r="E15">
        <v>-0.40004499999999998</v>
      </c>
      <c r="F15">
        <v>-2.6186690000000001</v>
      </c>
      <c r="G15">
        <v>2.523082</v>
      </c>
      <c r="H15">
        <v>0.69225499999999995</v>
      </c>
      <c r="I15">
        <v>0.27752100000000002</v>
      </c>
      <c r="J15">
        <v>-0.90185300000000002</v>
      </c>
      <c r="K15">
        <v>20.253889999999998</v>
      </c>
      <c r="L15">
        <v>0.19936899999999999</v>
      </c>
      <c r="M15">
        <v>31.401221</v>
      </c>
      <c r="N15">
        <v>400.91493200000002</v>
      </c>
      <c r="O15">
        <v>31.437172</v>
      </c>
      <c r="P15">
        <v>0.47992200000000002</v>
      </c>
      <c r="Q15">
        <v>31.420017000000001</v>
      </c>
      <c r="R15">
        <v>0.356354</v>
      </c>
      <c r="S15">
        <v>-227.27330699999999</v>
      </c>
      <c r="T15">
        <v>5.3527999999999999E-2</v>
      </c>
      <c r="U15">
        <v>0</v>
      </c>
      <c r="V15">
        <v>-250.01116200000001</v>
      </c>
      <c r="W15">
        <v>0.15637200000000001</v>
      </c>
      <c r="X15">
        <v>-0.73455499999999996</v>
      </c>
      <c r="Y15">
        <v>0.63446800000000003</v>
      </c>
      <c r="Z15">
        <v>289.18201399999998</v>
      </c>
      <c r="AA15">
        <v>0.90262200000000004</v>
      </c>
      <c r="AB15">
        <v>10.054309999999999</v>
      </c>
      <c r="AC15">
        <v>10.014068999999999</v>
      </c>
      <c r="AD15" t="s">
        <v>49</v>
      </c>
      <c r="AF15">
        <v>1</v>
      </c>
      <c r="AG15">
        <v>1</v>
      </c>
      <c r="AH15" t="s">
        <v>52</v>
      </c>
      <c r="AK15" t="s">
        <v>53</v>
      </c>
    </row>
    <row r="16" spans="1:37" x14ac:dyDescent="0.25">
      <c r="A16">
        <v>6.3573000000000005E-2</v>
      </c>
      <c r="B16">
        <v>19.843769999999999</v>
      </c>
      <c r="C16">
        <v>-1.9469999999999999E-3</v>
      </c>
      <c r="D16">
        <v>39.820177999999999</v>
      </c>
      <c r="E16">
        <v>-0.384239</v>
      </c>
      <c r="F16">
        <v>-2.6234380000000002</v>
      </c>
      <c r="G16">
        <v>1.3180989999999999</v>
      </c>
      <c r="H16">
        <v>0.69235400000000002</v>
      </c>
      <c r="I16">
        <v>0.29386600000000002</v>
      </c>
      <c r="J16">
        <v>-0.899814</v>
      </c>
      <c r="K16">
        <v>20.292079999999999</v>
      </c>
      <c r="L16">
        <v>0.182615</v>
      </c>
      <c r="M16">
        <v>39.765548000000003</v>
      </c>
      <c r="N16">
        <v>601.513957</v>
      </c>
      <c r="O16">
        <v>39.754531999999998</v>
      </c>
      <c r="P16">
        <v>0.44839000000000001</v>
      </c>
      <c r="Q16">
        <v>39.766441</v>
      </c>
      <c r="R16">
        <v>0.37531900000000001</v>
      </c>
      <c r="S16">
        <v>-227.26539199999999</v>
      </c>
      <c r="T16">
        <v>5.3295000000000002E-2</v>
      </c>
      <c r="U16">
        <v>0</v>
      </c>
      <c r="V16">
        <v>-250.01087999999999</v>
      </c>
      <c r="W16">
        <v>0.162353</v>
      </c>
      <c r="X16">
        <v>-0.73003899999999999</v>
      </c>
      <c r="Y16">
        <v>0.63446800000000003</v>
      </c>
      <c r="Z16">
        <v>289.18201399999998</v>
      </c>
      <c r="AA16">
        <v>0.90262200000000004</v>
      </c>
      <c r="AB16">
        <v>10.054309999999999</v>
      </c>
      <c r="AC16">
        <v>10.014068999999999</v>
      </c>
      <c r="AD16" t="s">
        <v>49</v>
      </c>
      <c r="AF16">
        <v>1</v>
      </c>
      <c r="AG16">
        <v>1</v>
      </c>
      <c r="AH16" t="s">
        <v>54</v>
      </c>
      <c r="AK16" t="s">
        <v>53</v>
      </c>
    </row>
    <row r="17" spans="1:37" x14ac:dyDescent="0.25">
      <c r="A17">
        <v>6.2836000000000003E-2</v>
      </c>
      <c r="B17">
        <v>19.840259</v>
      </c>
      <c r="C17">
        <v>-1.8140000000000001E-3</v>
      </c>
      <c r="D17">
        <v>39.962539</v>
      </c>
      <c r="E17">
        <v>-0.40311399999999997</v>
      </c>
      <c r="F17">
        <v>-2.6165259999999999</v>
      </c>
      <c r="G17">
        <v>2.6057679999999999</v>
      </c>
      <c r="H17">
        <v>0.69242000000000004</v>
      </c>
      <c r="I17">
        <v>0.300423</v>
      </c>
      <c r="J17">
        <v>-0.90051199999999998</v>
      </c>
      <c r="K17">
        <v>20.304081</v>
      </c>
      <c r="L17">
        <v>0.17022000000000001</v>
      </c>
      <c r="M17">
        <v>39.906326</v>
      </c>
      <c r="N17">
        <v>601.44756600000005</v>
      </c>
      <c r="O17">
        <v>39.892004999999997</v>
      </c>
      <c r="P17">
        <v>0.462395</v>
      </c>
      <c r="Q17">
        <v>39.901452999999997</v>
      </c>
      <c r="R17">
        <v>0.38115199999999999</v>
      </c>
      <c r="S17">
        <v>-227.25356199999999</v>
      </c>
      <c r="T17">
        <v>5.3893000000000003E-2</v>
      </c>
      <c r="U17">
        <v>0</v>
      </c>
      <c r="V17">
        <v>-250.010943</v>
      </c>
      <c r="W17">
        <v>0.16395299999999999</v>
      </c>
      <c r="X17">
        <v>-0.73348199999999997</v>
      </c>
      <c r="Y17">
        <v>0.63446800000000003</v>
      </c>
      <c r="Z17">
        <v>289.18201399999998</v>
      </c>
      <c r="AA17">
        <v>0.90262200000000004</v>
      </c>
      <c r="AB17">
        <v>10.054309999999999</v>
      </c>
      <c r="AC17">
        <v>10.014068999999999</v>
      </c>
      <c r="AD17" t="s">
        <v>49</v>
      </c>
      <c r="AF17">
        <v>1</v>
      </c>
      <c r="AG17">
        <v>1</v>
      </c>
      <c r="AH17" t="s">
        <v>55</v>
      </c>
      <c r="AK17">
        <v>39.83</v>
      </c>
    </row>
    <row r="18" spans="1:37" x14ac:dyDescent="0.25">
      <c r="A18">
        <v>6.7321000000000006E-2</v>
      </c>
      <c r="B18">
        <v>19.829148</v>
      </c>
      <c r="C18">
        <v>-8.5389999999999997E-3</v>
      </c>
      <c r="D18">
        <v>59.945318</v>
      </c>
      <c r="E18">
        <v>-0.39545999999999998</v>
      </c>
      <c r="F18">
        <v>-2.612546</v>
      </c>
      <c r="G18">
        <v>2.4988480000000002</v>
      </c>
      <c r="H18">
        <v>0.69241699999999995</v>
      </c>
      <c r="I18">
        <v>0.305815</v>
      </c>
      <c r="J18">
        <v>-0.89408100000000001</v>
      </c>
      <c r="K18">
        <v>20.360218</v>
      </c>
      <c r="L18">
        <v>0.18951399999999999</v>
      </c>
      <c r="M18">
        <v>59.879739999999998</v>
      </c>
      <c r="N18">
        <v>793.74904900000001</v>
      </c>
      <c r="O18">
        <v>59.856144999999998</v>
      </c>
      <c r="P18">
        <v>0.41984900000000003</v>
      </c>
      <c r="Q18">
        <v>59.858983000000002</v>
      </c>
      <c r="R18">
        <v>0.37366300000000002</v>
      </c>
      <c r="S18">
        <v>-227.26276799999999</v>
      </c>
      <c r="T18">
        <v>5.3969000000000003E-2</v>
      </c>
      <c r="U18">
        <v>0</v>
      </c>
      <c r="V18">
        <v>-250.01119499999999</v>
      </c>
      <c r="W18">
        <v>0.15870999999999999</v>
      </c>
      <c r="X18">
        <v>-0.726989</v>
      </c>
      <c r="Y18">
        <v>0.63446800000000003</v>
      </c>
      <c r="Z18">
        <v>289.18201399999998</v>
      </c>
      <c r="AA18">
        <v>0.90262200000000004</v>
      </c>
      <c r="AB18">
        <v>10.054309999999999</v>
      </c>
      <c r="AC18">
        <v>10.014068999999999</v>
      </c>
      <c r="AD18" t="s">
        <v>49</v>
      </c>
      <c r="AF18">
        <v>1</v>
      </c>
      <c r="AG18">
        <v>1</v>
      </c>
      <c r="AH18" t="s">
        <v>56</v>
      </c>
      <c r="AK18">
        <v>59.82</v>
      </c>
    </row>
    <row r="19" spans="1:37" x14ac:dyDescent="0.25">
      <c r="A19">
        <v>7.3492000000000002E-2</v>
      </c>
      <c r="B19">
        <v>19.817848000000001</v>
      </c>
      <c r="C19">
        <v>-2.3760000000000001E-3</v>
      </c>
      <c r="D19">
        <v>85.659186000000005</v>
      </c>
      <c r="E19">
        <v>-0.394847</v>
      </c>
      <c r="F19">
        <v>-2.602077</v>
      </c>
      <c r="G19">
        <v>1.216332</v>
      </c>
      <c r="H19">
        <v>0.69234799999999996</v>
      </c>
      <c r="I19">
        <v>0.30520199999999997</v>
      </c>
      <c r="J19">
        <v>-0.89306300000000005</v>
      </c>
      <c r="K19">
        <v>20.351326</v>
      </c>
      <c r="L19">
        <v>0.20320199999999999</v>
      </c>
      <c r="M19">
        <v>85.601127000000005</v>
      </c>
      <c r="N19">
        <v>994.46673299999998</v>
      </c>
      <c r="O19">
        <v>85.595551999999998</v>
      </c>
      <c r="P19">
        <v>0.450652</v>
      </c>
      <c r="Q19">
        <v>85.637020000000007</v>
      </c>
      <c r="R19">
        <v>0.362259</v>
      </c>
      <c r="S19">
        <v>-227.24511999999999</v>
      </c>
      <c r="T19">
        <v>5.4321000000000001E-2</v>
      </c>
      <c r="U19">
        <v>0</v>
      </c>
      <c r="V19">
        <v>-250.01132699999999</v>
      </c>
      <c r="W19">
        <v>0.170822</v>
      </c>
      <c r="X19">
        <v>-0.72606300000000001</v>
      </c>
      <c r="Y19">
        <v>0.63446800000000003</v>
      </c>
      <c r="Z19">
        <v>289.18201399999998</v>
      </c>
      <c r="AA19">
        <v>0.90262200000000004</v>
      </c>
      <c r="AB19">
        <v>10.054309999999999</v>
      </c>
      <c r="AC19">
        <v>10.014068999999999</v>
      </c>
      <c r="AD19" t="s">
        <v>49</v>
      </c>
      <c r="AF19">
        <v>1</v>
      </c>
      <c r="AG19">
        <v>1</v>
      </c>
      <c r="AH19" t="s">
        <v>57</v>
      </c>
      <c r="AK19" t="s">
        <v>53</v>
      </c>
    </row>
    <row r="20" spans="1:37" x14ac:dyDescent="0.25">
      <c r="A20">
        <v>6.9237999999999994E-2</v>
      </c>
      <c r="B20">
        <v>19.775797000000001</v>
      </c>
      <c r="C20">
        <v>-1.1716000000000001E-2</v>
      </c>
      <c r="D20">
        <v>89.904352000000003</v>
      </c>
      <c r="E20">
        <v>-0.37293199999999999</v>
      </c>
      <c r="F20">
        <v>-2.6001979999999998</v>
      </c>
      <c r="G20">
        <v>0</v>
      </c>
      <c r="H20">
        <v>0.69228100000000004</v>
      </c>
      <c r="I20">
        <v>0.32965</v>
      </c>
      <c r="J20">
        <v>-0.89167700000000005</v>
      </c>
      <c r="K20">
        <v>20.376850999999998</v>
      </c>
      <c r="L20">
        <v>0.211814</v>
      </c>
      <c r="M20">
        <v>89.761741000000001</v>
      </c>
      <c r="N20">
        <v>0.78484200000000004</v>
      </c>
      <c r="O20">
        <v>89.725958000000006</v>
      </c>
      <c r="P20">
        <v>0.450598</v>
      </c>
      <c r="Q20">
        <v>89.726833999999997</v>
      </c>
      <c r="R20">
        <v>0.40944900000000001</v>
      </c>
      <c r="S20">
        <v>-227.244507</v>
      </c>
      <c r="T20">
        <v>5.4504999999999998E-2</v>
      </c>
      <c r="U20">
        <v>0</v>
      </c>
      <c r="V20">
        <v>-250.01171500000001</v>
      </c>
      <c r="W20">
        <v>0.202402</v>
      </c>
      <c r="X20">
        <v>-0.72311899999999996</v>
      </c>
      <c r="Y20">
        <v>0.63446800000000003</v>
      </c>
      <c r="Z20">
        <v>289.18201399999998</v>
      </c>
      <c r="AA20">
        <v>0.90262200000000004</v>
      </c>
      <c r="AB20">
        <v>10.054309999999999</v>
      </c>
      <c r="AC20">
        <v>10.014068999999999</v>
      </c>
      <c r="AD20" t="s">
        <v>49</v>
      </c>
      <c r="AF20">
        <v>1</v>
      </c>
      <c r="AG20">
        <v>1</v>
      </c>
      <c r="AH20" t="s">
        <v>58</v>
      </c>
      <c r="AK20">
        <v>89.77</v>
      </c>
    </row>
    <row r="27" spans="1:37" x14ac:dyDescent="0.25">
      <c r="C27" t="s">
        <v>59</v>
      </c>
      <c r="D27" t="s">
        <v>10</v>
      </c>
      <c r="F27" t="s">
        <v>19</v>
      </c>
      <c r="H27" t="s">
        <v>21</v>
      </c>
      <c r="J27" t="s">
        <v>23</v>
      </c>
    </row>
    <row r="28" spans="1:37" x14ac:dyDescent="0.25">
      <c r="D28" t="s">
        <v>38</v>
      </c>
      <c r="F28" t="s">
        <v>38</v>
      </c>
      <c r="H28" t="s">
        <v>38</v>
      </c>
      <c r="J28" t="s">
        <v>38</v>
      </c>
      <c r="L28" t="s">
        <v>61</v>
      </c>
      <c r="R28" s="2" t="s">
        <v>64</v>
      </c>
      <c r="S28" s="2"/>
      <c r="T28" s="2"/>
      <c r="U28" s="2"/>
      <c r="W28" s="2" t="s">
        <v>65</v>
      </c>
      <c r="X28" s="2"/>
      <c r="Y28" s="2"/>
      <c r="Z28" s="2"/>
    </row>
    <row r="29" spans="1:37" x14ac:dyDescent="0.25">
      <c r="L29" t="s">
        <v>60</v>
      </c>
      <c r="M29" t="s">
        <v>10</v>
      </c>
      <c r="N29" t="s">
        <v>19</v>
      </c>
      <c r="O29" t="s">
        <v>21</v>
      </c>
      <c r="P29" t="s">
        <v>23</v>
      </c>
      <c r="R29" t="s">
        <v>10</v>
      </c>
      <c r="S29" t="s">
        <v>19</v>
      </c>
      <c r="T29" t="s">
        <v>21</v>
      </c>
      <c r="U29" t="s">
        <v>23</v>
      </c>
      <c r="W29" t="s">
        <v>10</v>
      </c>
      <c r="X29" t="s">
        <v>19</v>
      </c>
      <c r="Y29" t="s">
        <v>21</v>
      </c>
      <c r="Z29" t="s">
        <v>23</v>
      </c>
    </row>
    <row r="30" spans="1:37" x14ac:dyDescent="0.25">
      <c r="C30">
        <v>4.96</v>
      </c>
      <c r="D30">
        <v>5.0056079999999996</v>
      </c>
      <c r="F30">
        <v>4.922625</v>
      </c>
      <c r="H30">
        <v>4.9160149999999998</v>
      </c>
      <c r="J30">
        <v>4.8914749999999998</v>
      </c>
      <c r="L30">
        <v>4.95</v>
      </c>
      <c r="M30">
        <v>5.0699300000000003</v>
      </c>
      <c r="N30">
        <v>4.9659719999999998</v>
      </c>
      <c r="O30">
        <v>4.9513259999999999</v>
      </c>
      <c r="P30">
        <v>5.02163</v>
      </c>
      <c r="R30">
        <f>((M30-$L$30)/$L$30)*100</f>
        <v>2.4228282828282843</v>
      </c>
      <c r="S30">
        <f>((N30-$L$30)/$L$30)*100</f>
        <v>0.32266666666665966</v>
      </c>
      <c r="T30">
        <f>((O30-$L$30)/$L$30)*100</f>
        <v>2.6787878787873056E-2</v>
      </c>
      <c r="U30">
        <f>((P30-$L$30)/$L$30)*100</f>
        <v>1.4470707070707043</v>
      </c>
      <c r="W30">
        <f>ABS(M30-$L$30)</f>
        <v>0.11993000000000009</v>
      </c>
      <c r="X30">
        <f>ABS(N30-$L$30)</f>
        <v>1.5971999999999653E-2</v>
      </c>
      <c r="Y30">
        <f t="shared" ref="X30:Y30" si="0">ABS(O30-$L$30)</f>
        <v>1.3259999999997163E-3</v>
      </c>
      <c r="Z30">
        <f>ABS(P30-$L$30)</f>
        <v>7.162999999999986E-2</v>
      </c>
    </row>
    <row r="31" spans="1:37" x14ac:dyDescent="0.25">
      <c r="C31">
        <v>19.88</v>
      </c>
      <c r="D31">
        <v>19.993599</v>
      </c>
      <c r="F31">
        <v>19.920031999999999</v>
      </c>
      <c r="H31">
        <v>19.914218000000002</v>
      </c>
      <c r="J31">
        <v>19.890028000000001</v>
      </c>
      <c r="L31">
        <v>49.82</v>
      </c>
      <c r="M31">
        <v>49.996305999999997</v>
      </c>
      <c r="N31">
        <v>50.198143999999999</v>
      </c>
      <c r="O31">
        <v>50.180284999999998</v>
      </c>
      <c r="P31">
        <v>50.171577999999997</v>
      </c>
      <c r="R31">
        <f>((M31-$L$31)/$L$31)*100</f>
        <v>0.35388598956241818</v>
      </c>
      <c r="S31">
        <f t="shared" ref="S31:U31" si="1">((N31-$L$31)/$L$31)*100</f>
        <v>0.75902047370533698</v>
      </c>
      <c r="T31">
        <f t="shared" si="1"/>
        <v>0.72317342432757437</v>
      </c>
      <c r="U31">
        <f t="shared" si="1"/>
        <v>0.70569650742672907</v>
      </c>
      <c r="W31">
        <f>ABS(M31-$L$31)</f>
        <v>0.17630599999999674</v>
      </c>
      <c r="X31">
        <f t="shared" ref="X31:Z31" si="2">ABS(N31-$L$31)</f>
        <v>0.37814399999999893</v>
      </c>
      <c r="Y31">
        <f t="shared" si="2"/>
        <v>0.36028499999999752</v>
      </c>
      <c r="Z31">
        <f t="shared" si="2"/>
        <v>0.35157799999999639</v>
      </c>
    </row>
    <row r="32" spans="1:37" x14ac:dyDescent="0.25">
      <c r="C32">
        <v>39.83</v>
      </c>
      <c r="D32">
        <v>39.962539</v>
      </c>
      <c r="F32">
        <v>39.906326</v>
      </c>
      <c r="H32">
        <v>39.892004999999997</v>
      </c>
      <c r="J32">
        <v>39.901452999999997</v>
      </c>
      <c r="L32">
        <v>89.78</v>
      </c>
      <c r="M32">
        <v>89.910505999999998</v>
      </c>
      <c r="N32">
        <v>90.280068999999997</v>
      </c>
      <c r="O32">
        <v>90.252403000000001</v>
      </c>
      <c r="P32">
        <v>90.140473999999998</v>
      </c>
      <c r="R32">
        <f>((M32-$L$32)/$L$32)*100</f>
        <v>0.14536199599019481</v>
      </c>
      <c r="S32">
        <f>((N32-$L$32)/$L$32)*100</f>
        <v>0.55699376253062627</v>
      </c>
      <c r="T32">
        <f t="shared" ref="S32:U32" si="3">((O32-$L$32)/$L$32)*100</f>
        <v>0.5261784361773223</v>
      </c>
      <c r="U32">
        <f t="shared" si="3"/>
        <v>0.40150813098685278</v>
      </c>
      <c r="W32">
        <f>ABS(M32-$L$32)</f>
        <v>0.1305059999999969</v>
      </c>
      <c r="X32">
        <f t="shared" ref="X32:Z32" si="4">ABS(N32-$L$32)</f>
        <v>0.50006899999999632</v>
      </c>
      <c r="Y32">
        <f t="shared" si="4"/>
        <v>0.47240299999999991</v>
      </c>
      <c r="Z32">
        <f t="shared" si="4"/>
        <v>0.36047399999999641</v>
      </c>
    </row>
    <row r="33" spans="3:12" x14ac:dyDescent="0.25">
      <c r="C33">
        <v>59.82</v>
      </c>
      <c r="D33">
        <v>59.945318</v>
      </c>
      <c r="F33">
        <v>59.879739999999998</v>
      </c>
      <c r="H33">
        <v>59.856144999999998</v>
      </c>
      <c r="J33">
        <v>59.858983000000002</v>
      </c>
    </row>
    <row r="34" spans="3:12" x14ac:dyDescent="0.25">
      <c r="C34">
        <v>89.77</v>
      </c>
      <c r="D34">
        <v>89.904352000000003</v>
      </c>
      <c r="F34">
        <v>89.761741000000001</v>
      </c>
      <c r="H34">
        <v>89.725958000000006</v>
      </c>
      <c r="J34">
        <v>89.726833999999997</v>
      </c>
    </row>
    <row r="39" spans="3:12" x14ac:dyDescent="0.25">
      <c r="F39">
        <f>0.9998*19.92003-0.0174</f>
        <v>19.898645994000002</v>
      </c>
    </row>
    <row r="40" spans="3:12" x14ac:dyDescent="0.25">
      <c r="C40" s="2" t="s">
        <v>62</v>
      </c>
      <c r="D40" s="2"/>
      <c r="E40" s="2" t="s">
        <v>63</v>
      </c>
      <c r="F40" s="2"/>
      <c r="G40" s="2" t="s">
        <v>61</v>
      </c>
      <c r="H40" s="2"/>
    </row>
    <row r="41" spans="3:12" x14ac:dyDescent="0.25">
      <c r="C41" t="s">
        <v>59</v>
      </c>
      <c r="D41" t="s">
        <v>20</v>
      </c>
      <c r="E41" t="s">
        <v>59</v>
      </c>
      <c r="F41" t="s">
        <v>20</v>
      </c>
      <c r="G41" t="s">
        <v>59</v>
      </c>
      <c r="H41" t="s">
        <v>20</v>
      </c>
      <c r="J41" t="s">
        <v>66</v>
      </c>
      <c r="L41" t="s">
        <v>65</v>
      </c>
    </row>
    <row r="42" spans="3:12" x14ac:dyDescent="0.25">
      <c r="C42">
        <v>2.1000000000000001E-2</v>
      </c>
      <c r="D42">
        <v>0.40412300000000001</v>
      </c>
      <c r="E42">
        <v>-0.62107400000000001</v>
      </c>
      <c r="F42">
        <v>0</v>
      </c>
    </row>
    <row r="43" spans="3:12" x14ac:dyDescent="0.25">
      <c r="C43">
        <v>196.94550000000001</v>
      </c>
      <c r="D43">
        <v>199.03831700000001</v>
      </c>
      <c r="E43">
        <v>201.775229</v>
      </c>
      <c r="F43">
        <v>200.45400000000001</v>
      </c>
      <c r="G43">
        <v>0</v>
      </c>
      <c r="H43">
        <v>-0.37571199999999999</v>
      </c>
      <c r="J43">
        <v>1</v>
      </c>
      <c r="L43">
        <f>ABS(H43-G43)</f>
        <v>0.37571199999999999</v>
      </c>
    </row>
    <row r="44" spans="3:12" x14ac:dyDescent="0.25">
      <c r="C44">
        <v>398.52749999999997</v>
      </c>
      <c r="D44">
        <v>400.91493200000002</v>
      </c>
      <c r="E44">
        <v>402.13510500000001</v>
      </c>
      <c r="F44">
        <v>400.05</v>
      </c>
      <c r="G44">
        <v>277.50200000000001</v>
      </c>
      <c r="H44">
        <v>278.39196500000003</v>
      </c>
      <c r="J44">
        <f t="shared" ref="J44:J45" si="5">((H44-G44)/G44)*100</f>
        <v>0.32070579671498506</v>
      </c>
      <c r="L44">
        <f t="shared" ref="L44:L45" si="6">ABS(H44-G44)</f>
        <v>0.88996500000001788</v>
      </c>
    </row>
    <row r="45" spans="3:12" x14ac:dyDescent="0.25">
      <c r="C45">
        <v>599.45249999999999</v>
      </c>
      <c r="D45">
        <v>601.513957</v>
      </c>
      <c r="E45">
        <v>653.25905599999999</v>
      </c>
      <c r="F45">
        <v>651.28599999999994</v>
      </c>
      <c r="G45">
        <v>649.63850000000002</v>
      </c>
      <c r="H45">
        <v>649.20868299999995</v>
      </c>
      <c r="J45">
        <f t="shared" si="5"/>
        <v>-6.6162488830337318E-2</v>
      </c>
      <c r="L45">
        <f t="shared" si="6"/>
        <v>0.42981700000007095</v>
      </c>
    </row>
    <row r="46" spans="3:12" x14ac:dyDescent="0.25">
      <c r="C46">
        <v>791.78150000000005</v>
      </c>
      <c r="D46">
        <v>793.74904900000001</v>
      </c>
    </row>
    <row r="47" spans="3:12" x14ac:dyDescent="0.25">
      <c r="C47">
        <v>992.596</v>
      </c>
      <c r="D47">
        <v>994.46673299999998</v>
      </c>
    </row>
  </sheetData>
  <mergeCells count="5">
    <mergeCell ref="C40:D40"/>
    <mergeCell ref="E40:F40"/>
    <mergeCell ref="G40:H40"/>
    <mergeCell ref="R28:U28"/>
    <mergeCell ref="W28:Z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 Temp and P03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betsrgadmin</dc:creator>
  <cp:lastModifiedBy>betsrgadmin</cp:lastModifiedBy>
  <dcterms:created xsi:type="dcterms:W3CDTF">2018-09-26T22:03:58Z</dcterms:created>
  <dcterms:modified xsi:type="dcterms:W3CDTF">2018-09-27T17:48:49Z</dcterms:modified>
</cp:coreProperties>
</file>