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<sst xmlns="http://schemas.openxmlformats.org/spreadsheetml/2006/main" count="306" uniqueCount="40">
  <si>
    <t xml:space="preserve">FINAL RESULTS 2D</t>
  </si>
  <si>
    <t xml:space="preserve">CONF.1 = 48 MFCC</t>
  </si>
  <si>
    <t xml:space="preserve">CONF.2 = 128 MEL</t>
  </si>
  <si>
    <t xml:space="preserve">BEST SETUP</t>
  </si>
  <si>
    <t xml:space="preserve">DS1 = 48K TRAIN 9.8K TEST</t>
  </si>
  <si>
    <t xml:space="preserve">DS2 = 60K TRAIN 12K TEST</t>
  </si>
  <si>
    <t xml:space="preserve">DS3 = 248.621 TRAIN 62.153 TEST</t>
  </si>
  <si>
    <t xml:space="preserve">0) Dataset: DS3. CONF.1, optim:Adam, lr=0.01, sched: step =15</t>
  </si>
  <si>
    <t xml:space="preserve">1) Dataset: DS3, CONF.1, optim: Adam, lr= 0.001, scheduler: step = 20, GELU</t>
  </si>
  <si>
    <t xml:space="preserve">2) Dataset: DS3, CONF.1, optim: Adam, lr = 0.01, scheduler: step=15</t>
  </si>
  <si>
    <t xml:space="preserve">3) Dataset DS3, CONF.1 optim: Adam, lr = 0.001, scheduler: step=10</t>
  </si>
  <si>
    <t xml:space="preserve">4) Dataset DS3, CONF.1. optim: SGD, lr = 0.0001, momentum = 0.88, scheduler: ReduceLROnPlateau mode='min', factor=0.25, patience=2</t>
  </si>
  <si>
    <t xml:space="preserve">5) Dataset DS3, CONF.1, optim: SGD, lr = 0.001, momentum = 0.9, scheduler: Cyclic, cycle_momntum = True, base_lr = 0.0001</t>
  </si>
  <si>
    <t xml:space="preserve">6)DS3, CONF.1, optim:SGD, lr = 0.001, mom=0.88, nesterov=True, scheduler: Cyclic: mode=’triangular’ cycle_mom = True</t>
  </si>
  <si>
    <t xml:space="preserve">7) DS3, CONF.1, optim:SGD, lr = 0.001, mom =0.9, nesterov = False, scheduler: Cyclic: mode= ‘triangular2’, cycle_mom = True</t>
  </si>
  <si>
    <t xml:space="preserve">8)DS3, CONF.1, optim:SGD, lr = 0.001, mom=0.85, nesterov=False, scheduler: Cyclic: mode=’triangular2’  </t>
  </si>
  <si>
    <t xml:space="preserve">9) DS3, CONF.2, optim:Adam, lr=0.001, scheduler: step=15 </t>
  </si>
  <si>
    <t xml:space="preserve">10) DS3, CONF.2, optim:Adam, lr = 0.01, scheduler:step = 20</t>
  </si>
  <si>
    <t xml:space="preserve">11) DS3, CONF.2, optim:SGD, lr = 0.0001, mom=0.9, nesterov=True, scheduler:Cyclic, cycle_mom=True, base_lr = 0.0001 </t>
  </si>
  <si>
    <t xml:space="preserve">TEST ACC</t>
  </si>
  <si>
    <t xml:space="preserve">LOSS</t>
  </si>
  <si>
    <t xml:space="preserve">EPOCH</t>
  </si>
  <si>
    <t xml:space="preserve">LEARNING RATE</t>
  </si>
  <si>
    <t xml:space="preserve">LR</t>
  </si>
  <si>
    <t xml:space="preserve">Column 1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</si>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</sst>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Sheet1!$R$5:$R$35</c:f>
              <c:numCache>
                <c:formatCode>General</c:formatCode>
                <c:ptCount val="31"/>
                <c:pt idx="0">
                  <c:v>60.0121168060099</c:v>
                </c:pt>
                <c:pt idx="1">
                  <c:v>78.4393553859203</c:v>
                </c:pt>
                <c:pt idx="2">
                  <c:v>83.2812310674906</c:v>
                </c:pt>
                <c:pt idx="3">
                  <c:v>70.9560159941839</c:v>
                </c:pt>
                <c:pt idx="4">
                  <c:v>74.3244880649461</c:v>
                </c:pt>
                <c:pt idx="5">
                  <c:v>75.2114382648734</c:v>
                </c:pt>
                <c:pt idx="6">
                  <c:v>75.4537743850721</c:v>
                </c:pt>
                <c:pt idx="7">
                  <c:v>82.2270689446262</c:v>
                </c:pt>
                <c:pt idx="8">
                  <c:v>78.4320853023143</c:v>
                </c:pt>
                <c:pt idx="9">
                  <c:v>43.8846480067854</c:v>
                </c:pt>
                <c:pt idx="10">
                  <c:v>75.4877014418999</c:v>
                </c:pt>
                <c:pt idx="11">
                  <c:v>79.1639403853144</c:v>
                </c:pt>
                <c:pt idx="12">
                  <c:v>79.990306555192</c:v>
                </c:pt>
                <c:pt idx="13">
                  <c:v>81.1098994305101</c:v>
                </c:pt>
                <c:pt idx="14">
                  <c:v>82.0259299648613</c:v>
                </c:pt>
                <c:pt idx="15">
                  <c:v>89.5189628014056</c:v>
                </c:pt>
                <c:pt idx="16">
                  <c:v>89.4220283533261</c:v>
                </c:pt>
                <c:pt idx="17">
                  <c:v>89.8727735368957</c:v>
                </c:pt>
                <c:pt idx="18">
                  <c:v>89.5383496910215</c:v>
                </c:pt>
                <c:pt idx="19">
                  <c:v>89.5456197746274</c:v>
                </c:pt>
                <c:pt idx="20">
                  <c:v>90.3162486368593</c:v>
                </c:pt>
                <c:pt idx="21">
                  <c:v>89.5504664970314</c:v>
                </c:pt>
                <c:pt idx="22">
                  <c:v>89.7879558948261</c:v>
                </c:pt>
                <c:pt idx="23">
                  <c:v>89.1506118987035</c:v>
                </c:pt>
                <c:pt idx="24">
                  <c:v>90.0714891554586</c:v>
                </c:pt>
                <c:pt idx="25">
                  <c:v>90.2047740215679</c:v>
                </c:pt>
                <c:pt idx="26">
                  <c:v>90.2920150248395</c:v>
                </c:pt>
                <c:pt idx="27">
                  <c:v>88.7265236883558</c:v>
                </c:pt>
                <c:pt idx="28">
                  <c:v>90.0884526838725</c:v>
                </c:pt>
                <c:pt idx="29">
                  <c:v>90.7306434023991</c:v>
                </c:pt>
                <c:pt idx="30">
                  <c:v>91.135344723131</c:v>
                </c:pt>
              </c:numCache>
            </c:numRef>
          </c:yVal>
          <c:smooth val="1"/>
        </c:ser>
        <c:axId val="82971488"/>
        <c:axId val="72223657"/>
      </c:scatterChart>
      <c:valAx>
        <c:axId val="8297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23657"/>
        <c:crosses val="autoZero"/>
        <c:crossBetween val="midCat"/>
      </c:valAx>
      <c:valAx>
        <c:axId val="72223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71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Sheet1!$S$5:$S$35</c:f>
              <c:numCache>
                <c:formatCode>General</c:formatCode>
                <c:ptCount val="31"/>
                <c:pt idx="0">
                  <c:v>1.09220034935782</c:v>
                </c:pt>
                <c:pt idx="1">
                  <c:v>0.569184713613602</c:v>
                </c:pt>
                <c:pt idx="2">
                  <c:v>0.467506434994359</c:v>
                </c:pt>
                <c:pt idx="3">
                  <c:v>0.434591508738456</c:v>
                </c:pt>
                <c:pt idx="4">
                  <c:v>0.411349465029855</c:v>
                </c:pt>
                <c:pt idx="5">
                  <c:v>0.397393326874702</c:v>
                </c:pt>
                <c:pt idx="6">
                  <c:v>0.390079242327521</c:v>
                </c:pt>
                <c:pt idx="7">
                  <c:v>0.387045864434011</c:v>
                </c:pt>
                <c:pt idx="8">
                  <c:v>0.382110870442083</c:v>
                </c:pt>
                <c:pt idx="9">
                  <c:v>0.377703249444885</c:v>
                </c:pt>
                <c:pt idx="10">
                  <c:v>0.375052070040857</c:v>
                </c:pt>
                <c:pt idx="11">
                  <c:v>0.374808970718614</c:v>
                </c:pt>
                <c:pt idx="12">
                  <c:v>0.3716590353462</c:v>
                </c:pt>
                <c:pt idx="13">
                  <c:v>0.369969652929614</c:v>
                </c:pt>
                <c:pt idx="14">
                  <c:v>0.368731268490514</c:v>
                </c:pt>
                <c:pt idx="15">
                  <c:v>0.283519059933962</c:v>
                </c:pt>
                <c:pt idx="16">
                  <c:v>0.266470507940938</c:v>
                </c:pt>
                <c:pt idx="17">
                  <c:v>0.258256158319212</c:v>
                </c:pt>
                <c:pt idx="18">
                  <c:v>0.252203996912126</c:v>
                </c:pt>
                <c:pt idx="19">
                  <c:v>0.246875794179016</c:v>
                </c:pt>
                <c:pt idx="20">
                  <c:v>0.243618585097213</c:v>
                </c:pt>
                <c:pt idx="21">
                  <c:v>0.239117721948893</c:v>
                </c:pt>
                <c:pt idx="22">
                  <c:v>0.233162072070183</c:v>
                </c:pt>
                <c:pt idx="23">
                  <c:v>0.229779773921736</c:v>
                </c:pt>
                <c:pt idx="24">
                  <c:v>0.225017310462652</c:v>
                </c:pt>
                <c:pt idx="25">
                  <c:v>0.220331002651684</c:v>
                </c:pt>
                <c:pt idx="26">
                  <c:v>0.216687624045918</c:v>
                </c:pt>
                <c:pt idx="27">
                  <c:v>0.212551203384515</c:v>
                </c:pt>
                <c:pt idx="28">
                  <c:v>0.209907328205243</c:v>
                </c:pt>
                <c:pt idx="29">
                  <c:v>0.205884086028222</c:v>
                </c:pt>
                <c:pt idx="30">
                  <c:v>0.182121390354249</c:v>
                </c:pt>
              </c:numCache>
            </c:numRef>
          </c:yVal>
          <c:smooth val="1"/>
        </c:ser>
        <c:axId val="67971018"/>
        <c:axId val="48177676"/>
      </c:scatterChart>
      <c:valAx>
        <c:axId val="679710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77676"/>
        <c:crosses val="autoZero"/>
        <c:crossBetween val="midCat"/>
      </c:valAx>
      <c:valAx>
        <c:axId val="48177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710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Sheet1!$A$6:$A$45</c:f>
              <c:numCache>
                <c:formatCode>General</c:formatCode>
                <c:ptCount val="40"/>
                <c:pt idx="0">
                  <c:v>60.0121168060099</c:v>
                </c:pt>
                <c:pt idx="1">
                  <c:v>78.4393553859203</c:v>
                </c:pt>
                <c:pt idx="2">
                  <c:v>83.2812310674906</c:v>
                </c:pt>
                <c:pt idx="3">
                  <c:v>70.9560159941839</c:v>
                </c:pt>
                <c:pt idx="4">
                  <c:v>74.3244880649461</c:v>
                </c:pt>
                <c:pt idx="5">
                  <c:v>75.2114382648734</c:v>
                </c:pt>
                <c:pt idx="6">
                  <c:v>75.4537743850721</c:v>
                </c:pt>
                <c:pt idx="7">
                  <c:v>82.2270689446262</c:v>
                </c:pt>
                <c:pt idx="8">
                  <c:v>78.4320853023143</c:v>
                </c:pt>
                <c:pt idx="9">
                  <c:v>43.8846480067854</c:v>
                </c:pt>
                <c:pt idx="10">
                  <c:v>75.4877014418999</c:v>
                </c:pt>
                <c:pt idx="11">
                  <c:v>79.1639403853144</c:v>
                </c:pt>
                <c:pt idx="12">
                  <c:v>79.990306555192</c:v>
                </c:pt>
                <c:pt idx="13">
                  <c:v>81.1098994305101</c:v>
                </c:pt>
                <c:pt idx="14">
                  <c:v>82.0259299648613</c:v>
                </c:pt>
                <c:pt idx="15">
                  <c:v>89.5189628014056</c:v>
                </c:pt>
                <c:pt idx="16">
                  <c:v>89.4220283533261</c:v>
                </c:pt>
                <c:pt idx="17">
                  <c:v>89.8727735368957</c:v>
                </c:pt>
                <c:pt idx="18">
                  <c:v>89.5383496910215</c:v>
                </c:pt>
                <c:pt idx="19">
                  <c:v>89.5456197746274</c:v>
                </c:pt>
                <c:pt idx="20">
                  <c:v>90.3162486368593</c:v>
                </c:pt>
                <c:pt idx="21">
                  <c:v>89.5504664970314</c:v>
                </c:pt>
                <c:pt idx="22">
                  <c:v>89.7879558948261</c:v>
                </c:pt>
                <c:pt idx="23">
                  <c:v>89.1506118987035</c:v>
                </c:pt>
                <c:pt idx="24">
                  <c:v>90.0714891554586</c:v>
                </c:pt>
                <c:pt idx="25">
                  <c:v>90.2047740215679</c:v>
                </c:pt>
                <c:pt idx="26">
                  <c:v>90.2920150248395</c:v>
                </c:pt>
                <c:pt idx="27">
                  <c:v>88.7265236883558</c:v>
                </c:pt>
                <c:pt idx="28">
                  <c:v>90.0884526838725</c:v>
                </c:pt>
                <c:pt idx="29">
                  <c:v>90.7306434023991</c:v>
                </c:pt>
                <c:pt idx="30">
                  <c:v>91.135344723131</c:v>
                </c:pt>
                <c:pt idx="31">
                  <c:v>91.0820307766873</c:v>
                </c:pt>
                <c:pt idx="32">
                  <c:v>91.128074639525</c:v>
                </c:pt>
                <c:pt idx="33">
                  <c:v>91.2007754755846</c:v>
                </c:pt>
                <c:pt idx="34">
                  <c:v>91.1692717799588</c:v>
                </c:pt>
                <c:pt idx="35">
                  <c:v>91.3074033684721</c:v>
                </c:pt>
                <c:pt idx="36">
                  <c:v>91.2516660608264</c:v>
                </c:pt>
                <c:pt idx="37">
                  <c:v>91.0796074154853</c:v>
                </c:pt>
                <c:pt idx="38">
                  <c:v>91.2031988367866</c:v>
                </c:pt>
                <c:pt idx="39">
                  <c:v>91.1474615291409</c:v>
                </c:pt>
              </c:numCache>
            </c:numRef>
          </c:yVal>
          <c:smooth val="1"/>
        </c:ser>
        <c:axId val="28058558"/>
        <c:axId val="97144865"/>
      </c:scatterChart>
      <c:valAx>
        <c:axId val="280585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44865"/>
        <c:crosses val="autoZero"/>
        <c:crossBetween val="midCat"/>
      </c:valAx>
      <c:valAx>
        <c:axId val="97144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58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Sheet1!$B$6:$B$45</c:f>
              <c:numCache>
                <c:formatCode>General</c:formatCode>
                <c:ptCount val="40"/>
                <c:pt idx="0">
                  <c:v>1.09220034935782</c:v>
                </c:pt>
                <c:pt idx="1">
                  <c:v>0.569184713613602</c:v>
                </c:pt>
                <c:pt idx="2">
                  <c:v>0.467506434994359</c:v>
                </c:pt>
                <c:pt idx="3">
                  <c:v>0.434591508738456</c:v>
                </c:pt>
                <c:pt idx="4">
                  <c:v>0.411349465029855</c:v>
                </c:pt>
                <c:pt idx="5">
                  <c:v>0.397393326874702</c:v>
                </c:pt>
                <c:pt idx="6">
                  <c:v>0.390079242327521</c:v>
                </c:pt>
                <c:pt idx="7">
                  <c:v>0.387045864434011</c:v>
                </c:pt>
                <c:pt idx="8">
                  <c:v>0.382110870442083</c:v>
                </c:pt>
                <c:pt idx="9">
                  <c:v>0.377703249444885</c:v>
                </c:pt>
                <c:pt idx="10">
                  <c:v>0.375052070040857</c:v>
                </c:pt>
                <c:pt idx="11">
                  <c:v>0.374808970718614</c:v>
                </c:pt>
                <c:pt idx="12">
                  <c:v>0.3716590353462</c:v>
                </c:pt>
                <c:pt idx="13">
                  <c:v>0.369969652929614</c:v>
                </c:pt>
                <c:pt idx="14">
                  <c:v>0.368731268490514</c:v>
                </c:pt>
                <c:pt idx="15">
                  <c:v>0.283519059933962</c:v>
                </c:pt>
                <c:pt idx="16">
                  <c:v>0.266470507940938</c:v>
                </c:pt>
                <c:pt idx="17">
                  <c:v>0.258256158319212</c:v>
                </c:pt>
                <c:pt idx="18">
                  <c:v>0.252203996912126</c:v>
                </c:pt>
                <c:pt idx="19">
                  <c:v>0.246875794179016</c:v>
                </c:pt>
                <c:pt idx="20">
                  <c:v>0.243618585097213</c:v>
                </c:pt>
                <c:pt idx="21">
                  <c:v>0.239117721948893</c:v>
                </c:pt>
                <c:pt idx="22">
                  <c:v>0.233162072070183</c:v>
                </c:pt>
                <c:pt idx="23">
                  <c:v>0.229779773921736</c:v>
                </c:pt>
                <c:pt idx="24">
                  <c:v>0.225017310462652</c:v>
                </c:pt>
                <c:pt idx="25">
                  <c:v>0.220331002651684</c:v>
                </c:pt>
                <c:pt idx="26">
                  <c:v>0.216687624045918</c:v>
                </c:pt>
                <c:pt idx="27">
                  <c:v>0.212551203384515</c:v>
                </c:pt>
                <c:pt idx="28">
                  <c:v>0.209907328205243</c:v>
                </c:pt>
                <c:pt idx="29">
                  <c:v>0.205884086028222</c:v>
                </c:pt>
                <c:pt idx="30">
                  <c:v>0.182121390354249</c:v>
                </c:pt>
                <c:pt idx="31">
                  <c:v>0.178614866046175</c:v>
                </c:pt>
                <c:pt idx="32">
                  <c:v>0.176981389332683</c:v>
                </c:pt>
                <c:pt idx="33">
                  <c:v>0.176046146214489</c:v>
                </c:pt>
                <c:pt idx="34">
                  <c:v>0.174733613955398</c:v>
                </c:pt>
                <c:pt idx="35">
                  <c:v>0.173932680980332</c:v>
                </c:pt>
                <c:pt idx="36">
                  <c:v>0.172921661556728</c:v>
                </c:pt>
                <c:pt idx="37">
                  <c:v>0.171740170835007</c:v>
                </c:pt>
                <c:pt idx="38">
                  <c:v>0.170696253387197</c:v>
                </c:pt>
                <c:pt idx="39">
                  <c:v>0.169616495149751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269101"/>
        <c:axId val="48948765"/>
      </c:lineChart>
      <c:catAx>
        <c:axId val="9269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48765"/>
        <c:crosses val="autoZero"/>
        <c:auto val="1"/>
        <c:lblAlgn val="ctr"/>
        <c:lblOffset val="100"/>
        <c:noMultiLvlLbl val="0"/>
      </c:catAx>
      <c:valAx>
        <c:axId val="48948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9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430560</xdr:colOff>
      <xdr:row>92</xdr:row>
      <xdr:rowOff>44640</xdr:rowOff>
    </xdr:from>
    <xdr:to>
      <xdr:col>16</xdr:col>
      <xdr:colOff>505440</xdr:colOff>
      <xdr:row>112</xdr:row>
      <xdr:rowOff>28080</xdr:rowOff>
    </xdr:to>
    <xdr:graphicFrame>
      <xdr:nvGraphicFramePr>
        <xdr:cNvPr id="0" name=""/>
        <xdr:cNvGraphicFramePr/>
      </xdr:nvGraphicFramePr>
      <xdr:xfrm>
        <a:off x="7768440" y="15390000"/>
        <a:ext cx="57823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525960</xdr:colOff>
      <xdr:row>71</xdr:row>
      <xdr:rowOff>52560</xdr:rowOff>
    </xdr:from>
    <xdr:to>
      <xdr:col>16</xdr:col>
      <xdr:colOff>594000</xdr:colOff>
      <xdr:row>91</xdr:row>
      <xdr:rowOff>37440</xdr:rowOff>
    </xdr:to>
    <xdr:graphicFrame>
      <xdr:nvGraphicFramePr>
        <xdr:cNvPr id="1" name=""/>
        <xdr:cNvGraphicFramePr/>
      </xdr:nvGraphicFramePr>
      <xdr:xfrm>
        <a:off x="7863840" y="11984040"/>
        <a:ext cx="577548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63</xdr:row>
      <xdr:rowOff>102960</xdr:rowOff>
    </xdr:from>
    <xdr:to>
      <xdr:col>6</xdr:col>
      <xdr:colOff>255600</xdr:colOff>
      <xdr:row>81</xdr:row>
      <xdr:rowOff>66240</xdr:rowOff>
    </xdr:to>
    <xdr:graphicFrame>
      <xdr:nvGraphicFramePr>
        <xdr:cNvPr id="2" name=""/>
        <xdr:cNvGraphicFramePr/>
      </xdr:nvGraphicFramePr>
      <xdr:xfrm>
        <a:off x="0" y="10734120"/>
        <a:ext cx="51476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153000</xdr:colOff>
      <xdr:row>84</xdr:row>
      <xdr:rowOff>55800</xdr:rowOff>
    </xdr:from>
    <xdr:to>
      <xdr:col>6</xdr:col>
      <xdr:colOff>20520</xdr:colOff>
      <xdr:row>103</xdr:row>
      <xdr:rowOff>24840</xdr:rowOff>
    </xdr:to>
    <xdr:graphicFrame>
      <xdr:nvGraphicFramePr>
        <xdr:cNvPr id="3" name=""/>
        <xdr:cNvGraphicFramePr/>
      </xdr:nvGraphicFramePr>
      <xdr:xfrm>
        <a:off x="153000" y="14100480"/>
        <a:ext cx="4759560" cy="30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26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U25" activeCellId="0" sqref="U2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  <c r="I1" s="1" t="s">
        <v>1</v>
      </c>
      <c r="K1" s="1" t="s">
        <v>2</v>
      </c>
    </row>
    <row r="2" customFormat="false" ht="31.5" hidden="false" customHeight="false" outlineLevel="0" collapsed="false">
      <c r="A2" s="2" t="s">
        <v>3</v>
      </c>
      <c r="B2" s="2"/>
      <c r="C2" s="2"/>
      <c r="D2" s="2"/>
      <c r="E2" s="2"/>
      <c r="G2" s="1" t="s">
        <v>4</v>
      </c>
      <c r="J2" s="1" t="s">
        <v>5</v>
      </c>
      <c r="M2" s="1" t="s">
        <v>6</v>
      </c>
    </row>
    <row r="3" s="3" customFormat="true" ht="18.55" hidden="false" customHeight="false" outlineLevel="0" collapsed="false">
      <c r="A3" s="3" t="s">
        <v>7</v>
      </c>
      <c r="G3" s="3" t="s">
        <v>8</v>
      </c>
      <c r="M3" s="3" t="s">
        <v>9</v>
      </c>
      <c r="R3" s="3" t="s">
        <v>10</v>
      </c>
      <c r="W3" s="3" t="s">
        <v>11</v>
      </c>
      <c r="AA3" s="3" t="s">
        <v>12</v>
      </c>
      <c r="AJ3" s="3" t="s">
        <v>13</v>
      </c>
      <c r="AP3" s="3" t="s">
        <v>14</v>
      </c>
      <c r="AU3" s="3" t="s">
        <v>15</v>
      </c>
      <c r="AZ3" s="3" t="s">
        <v>16</v>
      </c>
      <c r="BD3" s="3" t="s">
        <v>17</v>
      </c>
      <c r="BH3" s="3" t="s">
        <v>18</v>
      </c>
    </row>
    <row r="4" customFormat="false" ht="12.8" hidden="false" customHeight="false" outlineLevel="0" collapsed="false">
      <c r="M4" s="1" t="s">
        <v>19</v>
      </c>
      <c r="N4" s="1" t="s">
        <v>20</v>
      </c>
      <c r="R4" s="1" t="s">
        <v>19</v>
      </c>
      <c r="S4" s="1" t="s">
        <v>20</v>
      </c>
      <c r="W4" s="1" t="s">
        <v>21</v>
      </c>
      <c r="X4" s="1" t="s">
        <v>19</v>
      </c>
      <c r="Y4" s="1" t="s">
        <v>20</v>
      </c>
      <c r="AB4" s="1" t="s">
        <v>19</v>
      </c>
      <c r="AC4" s="1" t="s">
        <v>20</v>
      </c>
      <c r="AD4" s="1" t="s">
        <v>22</v>
      </c>
      <c r="AJ4" s="1" t="s">
        <v>21</v>
      </c>
      <c r="AK4" s="1" t="s">
        <v>19</v>
      </c>
      <c r="AL4" s="1" t="s">
        <v>20</v>
      </c>
      <c r="AM4" s="1" t="s">
        <v>23</v>
      </c>
      <c r="AP4" s="1" t="s">
        <v>19</v>
      </c>
      <c r="AQ4" s="1" t="s">
        <v>20</v>
      </c>
      <c r="AR4" s="1" t="s">
        <v>23</v>
      </c>
      <c r="AU4" s="1" t="s">
        <v>19</v>
      </c>
      <c r="AV4" s="1" t="s">
        <v>20</v>
      </c>
      <c r="AW4" s="1" t="s">
        <v>22</v>
      </c>
      <c r="AZ4" s="1" t="s">
        <v>19</v>
      </c>
      <c r="BA4" s="1" t="s">
        <v>20</v>
      </c>
      <c r="BD4" s="1" t="s">
        <v>19</v>
      </c>
      <c r="BE4" s="1" t="s">
        <v>20</v>
      </c>
      <c r="BH4" s="1" t="s">
        <v>19</v>
      </c>
      <c r="BI4" s="1" t="s">
        <v>20</v>
      </c>
    </row>
    <row r="5" customFormat="false" ht="12.8" hidden="false" customHeight="false" outlineLevel="0" collapsed="false">
      <c r="A5" s="1" t="s">
        <v>19</v>
      </c>
      <c r="B5" s="1" t="s">
        <v>20</v>
      </c>
      <c r="G5" s="1" t="s">
        <v>21</v>
      </c>
      <c r="H5" s="1" t="s">
        <v>19</v>
      </c>
      <c r="I5" s="1" t="s">
        <v>20</v>
      </c>
      <c r="M5" s="1" t="n">
        <v>72.1846601235914</v>
      </c>
      <c r="N5" s="1" t="n">
        <v>1.1556909501168</v>
      </c>
      <c r="R5" s="1" t="n">
        <v>60.0121168060099</v>
      </c>
      <c r="S5" s="1" t="n">
        <v>1.09220034935782</v>
      </c>
      <c r="W5" s="1" t="n">
        <v>1</v>
      </c>
      <c r="X5" s="1" t="n">
        <v>48.5166666666667</v>
      </c>
      <c r="Y5" s="1" t="n">
        <v>1.58042425463703</v>
      </c>
      <c r="AB5" s="1" t="n">
        <v>59.9539561371623</v>
      </c>
      <c r="AC5" s="1" t="n">
        <v>1.24038249692609</v>
      </c>
      <c r="AD5" s="1" t="n">
        <v>0.000104950000000002</v>
      </c>
      <c r="AJ5" s="1" t="n">
        <v>1</v>
      </c>
      <c r="AK5" s="1" t="n">
        <v>48.9333333333333</v>
      </c>
      <c r="AL5" s="1" t="n">
        <v>1.5747857876678</v>
      </c>
      <c r="AM5" s="1" t="n">
        <v>0.000104950000000002</v>
      </c>
      <c r="AP5" s="1" t="n">
        <v>50.2</v>
      </c>
      <c r="AQ5" s="1" t="n">
        <v>1.56504765782021</v>
      </c>
      <c r="AR5" s="1" t="n">
        <v>0.00010774698590621</v>
      </c>
      <c r="AU5" s="1" t="n">
        <v>45.6166666666667</v>
      </c>
      <c r="AV5" s="1" t="n">
        <v>1.61211978499569</v>
      </c>
      <c r="AW5" s="1" t="n">
        <v>0.000180525383260544</v>
      </c>
      <c r="AZ5" s="1" t="n">
        <v>61.0416666666667</v>
      </c>
      <c r="BA5" s="1" t="n">
        <v>1.31794460178184</v>
      </c>
      <c r="BD5" s="1" t="n">
        <v>59.2583333333333</v>
      </c>
      <c r="BE5" s="1" t="n">
        <v>1.32401956169844</v>
      </c>
      <c r="BH5" s="1" t="n">
        <v>35.4583333333333</v>
      </c>
      <c r="BI5" s="1" t="n">
        <v>1.62759353865438</v>
      </c>
    </row>
    <row r="6" customFormat="false" ht="12.8" hidden="false" customHeight="false" outlineLevel="0" collapsed="false">
      <c r="A6" s="1" t="n">
        <v>60.0121168060099</v>
      </c>
      <c r="B6" s="1" t="n">
        <v>1.09220034935782</v>
      </c>
      <c r="G6" s="1" t="n">
        <v>1</v>
      </c>
      <c r="H6" s="1" t="n">
        <v>48.5166666666667</v>
      </c>
      <c r="I6" s="1" t="n">
        <v>1.58042425463703</v>
      </c>
      <c r="M6" s="1" t="n">
        <v>74.2832909245123</v>
      </c>
      <c r="N6" s="1" t="n">
        <v>0.488424665927887</v>
      </c>
      <c r="R6" s="1" t="n">
        <v>78.4393553859203</v>
      </c>
      <c r="S6" s="1" t="n">
        <v>0.569184713613602</v>
      </c>
      <c r="W6" s="1" t="n">
        <v>2</v>
      </c>
      <c r="X6" s="1" t="n">
        <v>55.3333333333333</v>
      </c>
      <c r="Y6" s="1" t="n">
        <v>1.3239323922566</v>
      </c>
      <c r="AB6" s="1" t="n">
        <v>68.3727129528656</v>
      </c>
      <c r="AC6" s="1" t="n">
        <v>0.883047523806172</v>
      </c>
      <c r="AD6" s="1" t="n">
        <v>0.000109899999999999</v>
      </c>
      <c r="AJ6" s="1" t="n">
        <v>2</v>
      </c>
      <c r="AK6" s="1" t="n">
        <v>56.9416666666667</v>
      </c>
      <c r="AL6" s="1" t="n">
        <v>1.35326211437233</v>
      </c>
      <c r="AM6" s="1" t="n">
        <v>0.000109899999999999</v>
      </c>
      <c r="AP6" s="1" t="n">
        <v>55.2166666666667</v>
      </c>
      <c r="AQ6" s="1" t="n">
        <v>1.32388937015777</v>
      </c>
      <c r="AR6" s="1" t="n">
        <v>0.000106553252382283</v>
      </c>
      <c r="AU6" s="1" t="n">
        <v>54.1916666666667</v>
      </c>
      <c r="AV6" s="1" t="n">
        <v>1.38458424819304</v>
      </c>
      <c r="AW6" s="1" t="n">
        <v>0.000169159983197229</v>
      </c>
      <c r="AZ6" s="1" t="n">
        <v>58.1083333333333</v>
      </c>
      <c r="BA6" s="1" t="n">
        <v>1.04785432477496</v>
      </c>
      <c r="BD6" s="1" t="n">
        <v>67.4833333333333</v>
      </c>
      <c r="BE6" s="1" t="n">
        <v>1.06089238139358</v>
      </c>
      <c r="BH6" s="1" t="n">
        <v>42.5666666666667</v>
      </c>
      <c r="BI6" s="1" t="n">
        <v>1.5438432823112</v>
      </c>
    </row>
    <row r="7" customFormat="false" ht="12.8" hidden="false" customHeight="false" outlineLevel="0" collapsed="false">
      <c r="A7" s="1" t="n">
        <v>78.4393553859203</v>
      </c>
      <c r="B7" s="1" t="n">
        <v>0.569184713613602</v>
      </c>
      <c r="G7" s="1" t="n">
        <v>2</v>
      </c>
      <c r="H7" s="1" t="n">
        <v>55.3333333333333</v>
      </c>
      <c r="I7" s="1" t="n">
        <v>1.3239323922566</v>
      </c>
      <c r="M7" s="1" t="n">
        <v>78.6089906700594</v>
      </c>
      <c r="N7" s="1" t="n">
        <v>0.442754716421327</v>
      </c>
      <c r="R7" s="1" t="n">
        <v>83.2812310674906</v>
      </c>
      <c r="S7" s="1" t="n">
        <v>0.467506434994359</v>
      </c>
      <c r="W7" s="1" t="n">
        <v>3</v>
      </c>
      <c r="X7" s="1" t="n">
        <v>63.75</v>
      </c>
      <c r="Y7" s="1" t="n">
        <v>1.12814518663166</v>
      </c>
      <c r="AB7" s="1" t="n">
        <v>74.5862110747607</v>
      </c>
      <c r="AC7" s="1" t="n">
        <v>0.734345994303303</v>
      </c>
      <c r="AD7" s="1" t="n">
        <v>0.000114850000000001</v>
      </c>
      <c r="AJ7" s="1" t="n">
        <v>3</v>
      </c>
      <c r="AK7" s="1" t="n">
        <v>60.85</v>
      </c>
      <c r="AL7" s="1" t="n">
        <v>1.18846926569684</v>
      </c>
      <c r="AM7" s="1" t="n">
        <v>0.000114850000000001</v>
      </c>
      <c r="AP7" s="1" t="n">
        <v>60.825</v>
      </c>
      <c r="AQ7" s="1" t="n">
        <v>1.18899482691974</v>
      </c>
      <c r="AR7" s="1" t="n">
        <v>0.000105885524393251</v>
      </c>
      <c r="AU7" s="1" t="n">
        <v>60.6833333333333</v>
      </c>
      <c r="AV7" s="1" t="n">
        <v>1.21102140465779</v>
      </c>
      <c r="AW7" s="1" t="n">
        <v>0.000160490519162673</v>
      </c>
      <c r="AZ7" s="1" t="n">
        <v>57.9833333333333</v>
      </c>
      <c r="BA7" s="1" t="n">
        <v>0.951925432122846</v>
      </c>
      <c r="BD7" s="1" t="n">
        <v>65.0666666666667</v>
      </c>
      <c r="BE7" s="1" t="n">
        <v>0.953925027903209</v>
      </c>
      <c r="BH7" s="1" t="n">
        <v>47.4083333333333</v>
      </c>
      <c r="BI7" s="1" t="n">
        <v>1.46856215793187</v>
      </c>
    </row>
    <row r="8" customFormat="false" ht="12.8" hidden="false" customHeight="false" outlineLevel="0" collapsed="false">
      <c r="A8" s="1" t="n">
        <v>83.2812310674906</v>
      </c>
      <c r="B8" s="1" t="n">
        <v>0.467506434994359</v>
      </c>
      <c r="G8" s="1" t="n">
        <v>3</v>
      </c>
      <c r="H8" s="1" t="n">
        <v>63.75</v>
      </c>
      <c r="I8" s="1" t="n">
        <v>1.12814518663166</v>
      </c>
      <c r="M8" s="1" t="n">
        <v>72.9746758754392</v>
      </c>
      <c r="N8" s="1" t="n">
        <v>0.422234173801638</v>
      </c>
      <c r="R8" s="1" t="n">
        <v>70.9560159941839</v>
      </c>
      <c r="S8" s="1" t="n">
        <v>0.434591508738456</v>
      </c>
      <c r="W8" s="1" t="n">
        <v>4</v>
      </c>
      <c r="X8" s="1" t="n">
        <v>67.0666666666667</v>
      </c>
      <c r="Y8" s="1" t="n">
        <v>0.98112931726838</v>
      </c>
      <c r="AB8" s="1" t="n">
        <v>73.9052465770023</v>
      </c>
      <c r="AC8" s="1" t="n">
        <v>0.646643666490432</v>
      </c>
      <c r="AD8" s="1" t="n">
        <v>0.000119799999999998</v>
      </c>
      <c r="AJ8" s="1" t="n">
        <v>4</v>
      </c>
      <c r="AK8" s="1" t="n">
        <v>61.975</v>
      </c>
      <c r="AL8" s="1" t="n">
        <v>1.04291985512797</v>
      </c>
      <c r="AM8" s="1" t="n">
        <v>0.000119799999999998</v>
      </c>
      <c r="AP8" s="1" t="n">
        <v>62.6833333333333</v>
      </c>
      <c r="AQ8" s="1" t="n">
        <v>1.07007674075393</v>
      </c>
      <c r="AR8" s="1" t="n">
        <v>0.000105296879866731</v>
      </c>
      <c r="AU8" s="1" t="n">
        <v>64.3583333333333</v>
      </c>
      <c r="AV8" s="1" t="n">
        <v>1.07339542684779</v>
      </c>
      <c r="AW8" s="1" t="n">
        <v>0.000153616101571037</v>
      </c>
      <c r="AZ8" s="1" t="n">
        <v>56.7333333333333</v>
      </c>
      <c r="BA8" s="1" t="n">
        <v>0.891118467108273</v>
      </c>
      <c r="BD8" s="1" t="n">
        <v>56.925</v>
      </c>
      <c r="BE8" s="1" t="n">
        <v>0.885418111073183</v>
      </c>
      <c r="BH8" s="1" t="n">
        <v>51.4666666666667</v>
      </c>
      <c r="BI8" s="1" t="n">
        <v>1.39108024858463</v>
      </c>
    </row>
    <row r="9" customFormat="false" ht="12.8" hidden="false" customHeight="false" outlineLevel="0" collapsed="false">
      <c r="A9" s="1" t="n">
        <v>70.9560159941839</v>
      </c>
      <c r="B9" s="1" t="n">
        <v>0.434591508738456</v>
      </c>
      <c r="G9" s="1" t="n">
        <v>4</v>
      </c>
      <c r="H9" s="1" t="n">
        <v>67.0666666666667</v>
      </c>
      <c r="I9" s="1" t="n">
        <v>0.98112931726838</v>
      </c>
      <c r="M9" s="1" t="n">
        <v>74.6686053556283</v>
      </c>
      <c r="N9" s="1" t="n">
        <v>0.408071686712004</v>
      </c>
      <c r="R9" s="1" t="n">
        <v>74.3244880649461</v>
      </c>
      <c r="S9" s="1" t="n">
        <v>0.411349465029855</v>
      </c>
      <c r="W9" s="1" t="n">
        <v>5</v>
      </c>
      <c r="X9" s="1" t="n">
        <v>70.4166666666667</v>
      </c>
      <c r="Y9" s="1" t="n">
        <v>0.877618743158352</v>
      </c>
      <c r="AB9" s="1" t="n">
        <v>79.052465770023</v>
      </c>
      <c r="AC9" s="1" t="n">
        <v>0.589691904494839</v>
      </c>
      <c r="AD9" s="1" t="n">
        <v>0.000124749999999999</v>
      </c>
      <c r="AJ9" s="1" t="n">
        <v>5</v>
      </c>
      <c r="AK9" s="1" t="n">
        <v>61.5083333333333</v>
      </c>
      <c r="AL9" s="1" t="n">
        <v>0.934044244955343</v>
      </c>
      <c r="AM9" s="1" t="n">
        <v>0.000124749999999999</v>
      </c>
      <c r="AP9" s="1" t="n">
        <v>67.1833333333333</v>
      </c>
      <c r="AQ9" s="1" t="n">
        <v>0.965591453285868</v>
      </c>
      <c r="AR9" s="1" t="n">
        <v>0.000104779677693767</v>
      </c>
      <c r="AU9" s="1" t="n">
        <v>67.3333333333333</v>
      </c>
      <c r="AV9" s="1" t="n">
        <v>0.966136699546375</v>
      </c>
      <c r="AW9" s="1" t="n">
        <v>0.000148258528142363</v>
      </c>
      <c r="AZ9" s="1" t="n">
        <v>60.5</v>
      </c>
      <c r="BA9" s="1" t="n">
        <v>0.834473858509999</v>
      </c>
      <c r="BD9" s="1" t="n">
        <v>62.1</v>
      </c>
      <c r="BE9" s="1" t="n">
        <v>0.832409914114328</v>
      </c>
      <c r="BH9" s="1" t="n">
        <v>55.5416666666667</v>
      </c>
      <c r="BI9" s="1" t="n">
        <v>1.30489847349968</v>
      </c>
    </row>
    <row r="10" customFormat="false" ht="12.8" hidden="false" customHeight="false" outlineLevel="0" collapsed="false">
      <c r="A10" s="1" t="n">
        <v>74.3244880649461</v>
      </c>
      <c r="B10" s="1" t="n">
        <v>0.411349465029855</v>
      </c>
      <c r="G10" s="1" t="n">
        <v>5</v>
      </c>
      <c r="H10" s="1" t="n">
        <v>70.4166666666667</v>
      </c>
      <c r="I10" s="1" t="n">
        <v>0.877618743158352</v>
      </c>
      <c r="M10" s="1" t="n">
        <v>76.8253968253968</v>
      </c>
      <c r="N10" s="1" t="n">
        <v>0.399829834584267</v>
      </c>
      <c r="R10" s="1" t="n">
        <v>75.2114382648734</v>
      </c>
      <c r="S10" s="1" t="n">
        <v>0.397393326874702</v>
      </c>
      <c r="W10" s="1" t="n">
        <v>6</v>
      </c>
      <c r="X10" s="1" t="n">
        <v>72.4083333333333</v>
      </c>
      <c r="Y10" s="1" t="n">
        <v>0.799901354668745</v>
      </c>
      <c r="AB10" s="1" t="n">
        <v>78.5314431115958</v>
      </c>
      <c r="AC10" s="1" t="n">
        <v>0.546401933739262</v>
      </c>
      <c r="AD10" s="1" t="n">
        <v>0.000129700000000001</v>
      </c>
      <c r="AJ10" s="1" t="n">
        <v>6</v>
      </c>
      <c r="AK10" s="1" t="n">
        <v>70.7416666666667</v>
      </c>
      <c r="AL10" s="1" t="n">
        <v>0.858106337122317</v>
      </c>
      <c r="AM10" s="1" t="n">
        <v>0.000129700000000001</v>
      </c>
      <c r="AP10" s="1" t="n">
        <v>65.1666666666667</v>
      </c>
      <c r="AQ10" s="1" t="n">
        <v>0.891577398217817</v>
      </c>
      <c r="AR10" s="1" t="n">
        <v>0.000104413308121176</v>
      </c>
      <c r="AU10" s="1" t="n">
        <v>67.1583333333333</v>
      </c>
      <c r="AV10" s="1" t="n">
        <v>0.885873852253977</v>
      </c>
      <c r="AW10" s="1" t="n">
        <v>0.000144249398920083</v>
      </c>
      <c r="AZ10" s="1" t="n">
        <v>67</v>
      </c>
      <c r="BA10" s="1" t="n">
        <v>0.798170385330216</v>
      </c>
      <c r="BD10" s="1" t="n">
        <v>65.4833333333333</v>
      </c>
      <c r="BE10" s="1" t="n">
        <v>0.790319738611738</v>
      </c>
      <c r="BH10" s="1" t="n">
        <v>57.6666666666667</v>
      </c>
      <c r="BI10" s="1" t="n">
        <v>1.23177511122689</v>
      </c>
    </row>
    <row r="11" customFormat="false" ht="12.8" hidden="false" customHeight="false" outlineLevel="0" collapsed="false">
      <c r="A11" s="1" t="n">
        <v>75.2114382648734</v>
      </c>
      <c r="B11" s="1" t="n">
        <v>0.397393326874702</v>
      </c>
      <c r="G11" s="1" t="n">
        <v>6</v>
      </c>
      <c r="H11" s="1" t="n">
        <v>72.4083333333333</v>
      </c>
      <c r="I11" s="1" t="n">
        <v>0.799901354668745</v>
      </c>
      <c r="M11" s="1" t="n">
        <v>71.896280140555</v>
      </c>
      <c r="N11" s="1" t="n">
        <v>0.394991099132646</v>
      </c>
      <c r="R11" s="1" t="n">
        <v>75.4537743850721</v>
      </c>
      <c r="S11" s="1" t="n">
        <v>0.390079242327521</v>
      </c>
      <c r="W11" s="1" t="n">
        <v>7</v>
      </c>
      <c r="X11" s="1" t="n">
        <v>72.9083333333333</v>
      </c>
      <c r="Y11" s="1" t="n">
        <v>0.74625745841435</v>
      </c>
      <c r="AB11" s="1" t="n">
        <v>80.9208772567551</v>
      </c>
      <c r="AC11" s="1" t="n">
        <v>0.510593121147925</v>
      </c>
      <c r="AD11" s="1" t="n">
        <v>0.000134649999999998</v>
      </c>
      <c r="AJ11" s="1" t="n">
        <v>7</v>
      </c>
      <c r="AK11" s="1" t="n">
        <v>70.3666666666667</v>
      </c>
      <c r="AL11" s="1" t="n">
        <v>0.803628544690512</v>
      </c>
      <c r="AM11" s="1" t="n">
        <v>0.000134649999999998</v>
      </c>
      <c r="AP11" s="1" t="n">
        <v>69.4916666666667</v>
      </c>
      <c r="AQ11" s="1" t="n">
        <v>0.838996548261215</v>
      </c>
      <c r="AR11" s="1" t="n">
        <v>0.000104153032913895</v>
      </c>
      <c r="AU11" s="1" t="n">
        <v>71.1583333333333</v>
      </c>
      <c r="AV11" s="1" t="n">
        <v>0.831446385968214</v>
      </c>
      <c r="AW11" s="1" t="n">
        <v>0.000141530746979101</v>
      </c>
      <c r="AZ11" s="1" t="n">
        <v>56.4416666666667</v>
      </c>
      <c r="BA11" s="1" t="n">
        <v>0.767309042817748</v>
      </c>
      <c r="BD11" s="1" t="n">
        <v>54.45</v>
      </c>
      <c r="BE11" s="1" t="n">
        <v>0.758119051644543</v>
      </c>
      <c r="BH11" s="1" t="n">
        <v>58.7166666666667</v>
      </c>
      <c r="BI11" s="1" t="n">
        <v>1.17599982709519</v>
      </c>
    </row>
    <row r="12" customFormat="false" ht="12.8" hidden="false" customHeight="false" outlineLevel="0" collapsed="false">
      <c r="A12" s="1" t="n">
        <v>75.4537743850721</v>
      </c>
      <c r="B12" s="1" t="n">
        <v>0.390079242327521</v>
      </c>
      <c r="G12" s="1" t="n">
        <v>7</v>
      </c>
      <c r="H12" s="1" t="n">
        <v>72.9083333333333</v>
      </c>
      <c r="I12" s="1" t="n">
        <v>0.74625745841435</v>
      </c>
      <c r="M12" s="1" t="n">
        <v>67.4397188901006</v>
      </c>
      <c r="N12" s="1" t="n">
        <v>0.396487189713986</v>
      </c>
      <c r="R12" s="1" t="n">
        <v>82.2270689446262</v>
      </c>
      <c r="S12" s="1" t="n">
        <v>0.387045864434011</v>
      </c>
      <c r="W12" s="1" t="n">
        <v>8</v>
      </c>
      <c r="X12" s="1" t="n">
        <v>72.75</v>
      </c>
      <c r="Y12" s="1" t="n">
        <v>0.706688061833127</v>
      </c>
      <c r="AB12" s="1" t="n">
        <v>82.0259299648613</v>
      </c>
      <c r="AC12" s="1" t="n">
        <v>0.483861917584173</v>
      </c>
      <c r="AD12" s="1" t="n">
        <v>0.0001396</v>
      </c>
      <c r="AJ12" s="1" t="n">
        <v>8</v>
      </c>
      <c r="AK12" s="1" t="n">
        <v>72.3833333333333</v>
      </c>
      <c r="AL12" s="1" t="n">
        <v>0.761083897179378</v>
      </c>
      <c r="AM12" s="1" t="n">
        <v>0.0001396</v>
      </c>
      <c r="AP12" s="1" t="n">
        <v>69.6416666666667</v>
      </c>
      <c r="AQ12" s="1" t="n">
        <v>0.797612197236466</v>
      </c>
      <c r="AR12" s="1" t="n">
        <v>0.00010394818037632</v>
      </c>
      <c r="AU12" s="1" t="n">
        <v>73.1416666666667</v>
      </c>
      <c r="AV12" s="1" t="n">
        <v>0.787918473230496</v>
      </c>
      <c r="AW12" s="1" t="n">
        <v>0.000139356527737872</v>
      </c>
      <c r="AZ12" s="1" t="n">
        <v>49.0333333333333</v>
      </c>
      <c r="BA12" s="1" t="n">
        <v>0.728278202669961</v>
      </c>
      <c r="BD12" s="1" t="n">
        <v>65.5333333333333</v>
      </c>
      <c r="BE12" s="1" t="n">
        <v>0.720063715410639</v>
      </c>
      <c r="BH12" s="1" t="n">
        <v>59.9333333333333</v>
      </c>
      <c r="BI12" s="1" t="n">
        <v>1.13462637469713</v>
      </c>
    </row>
    <row r="13" customFormat="false" ht="12.8" hidden="false" customHeight="false" outlineLevel="0" collapsed="false">
      <c r="A13" s="1" t="n">
        <v>82.2270689446262</v>
      </c>
      <c r="B13" s="1" t="n">
        <v>0.387045864434011</v>
      </c>
      <c r="G13" s="1" t="n">
        <v>8</v>
      </c>
      <c r="H13" s="1" t="n">
        <v>72.75</v>
      </c>
      <c r="I13" s="1" t="n">
        <v>0.706688061833127</v>
      </c>
      <c r="M13" s="1" t="n">
        <v>73.776808433297</v>
      </c>
      <c r="N13" s="1" t="n">
        <v>0.391504721497336</v>
      </c>
      <c r="R13" s="1" t="n">
        <v>78.4320853023143</v>
      </c>
      <c r="S13" s="1" t="n">
        <v>0.382110870442083</v>
      </c>
      <c r="W13" s="1" t="n">
        <v>9</v>
      </c>
      <c r="X13" s="1" t="n">
        <v>75.725</v>
      </c>
      <c r="Y13" s="1" t="n">
        <v>0.671718238513353</v>
      </c>
      <c r="AB13" s="1" t="n">
        <v>81.6163819217254</v>
      </c>
      <c r="AC13" s="1" t="n">
        <v>0.461987389826006</v>
      </c>
      <c r="AD13" s="1" t="n">
        <v>0.000144550000000002</v>
      </c>
      <c r="AJ13" s="1" t="n">
        <v>9</v>
      </c>
      <c r="AK13" s="1" t="n">
        <v>61.8333333333333</v>
      </c>
      <c r="AL13" s="1" t="n">
        <v>0.723019946358605</v>
      </c>
      <c r="AM13" s="1" t="n">
        <v>0.000144550000000002</v>
      </c>
      <c r="AP13" s="1" t="n">
        <v>72.7916666666667</v>
      </c>
      <c r="AQ13" s="1" t="n">
        <v>0.76199781348202</v>
      </c>
      <c r="AR13" s="1" t="n">
        <v>0.000103771889176737</v>
      </c>
      <c r="AU13" s="1" t="n">
        <v>73.1333333333333</v>
      </c>
      <c r="AV13" s="1" t="n">
        <v>0.753814786100693</v>
      </c>
      <c r="AW13" s="1" t="n">
        <v>0.000137653048565714</v>
      </c>
      <c r="AZ13" s="1" t="n">
        <v>66.8833333333333</v>
      </c>
      <c r="BA13" s="1" t="n">
        <v>0.693555435137962</v>
      </c>
      <c r="BD13" s="1" t="n">
        <v>67.5916666666667</v>
      </c>
      <c r="BE13" s="1" t="n">
        <v>0.688747899237472</v>
      </c>
      <c r="BH13" s="1" t="n">
        <v>62.8</v>
      </c>
      <c r="BI13" s="1" t="n">
        <v>1.09355931114286</v>
      </c>
    </row>
    <row r="14" customFormat="false" ht="12.8" hidden="false" customHeight="false" outlineLevel="0" collapsed="false">
      <c r="A14" s="1" t="n">
        <v>78.4320853023143</v>
      </c>
      <c r="B14" s="1" t="n">
        <v>0.382110870442083</v>
      </c>
      <c r="G14" s="1" t="n">
        <v>9</v>
      </c>
      <c r="H14" s="1" t="n">
        <v>75.725</v>
      </c>
      <c r="I14" s="1" t="n">
        <v>0.671718238513353</v>
      </c>
      <c r="M14" s="1" t="n">
        <v>75.0805767599661</v>
      </c>
      <c r="N14" s="1" t="n">
        <v>0.390260067293721</v>
      </c>
      <c r="R14" s="1" t="n">
        <v>43.8846480067854</v>
      </c>
      <c r="S14" s="1" t="n">
        <v>0.377703249444885</v>
      </c>
      <c r="W14" s="1" t="n">
        <v>10</v>
      </c>
      <c r="X14" s="1" t="n">
        <v>72.8583333333333</v>
      </c>
      <c r="Y14" s="1" t="n">
        <v>0.647692114432483</v>
      </c>
      <c r="AB14" s="1" t="n">
        <v>82.2779595298679</v>
      </c>
      <c r="AC14" s="1" t="n">
        <v>0.443574268875584</v>
      </c>
      <c r="AD14" s="1" t="n">
        <v>0.000149499999999999</v>
      </c>
      <c r="AJ14" s="1" t="n">
        <v>10</v>
      </c>
      <c r="AK14" s="1" t="n">
        <v>73.0666666666667</v>
      </c>
      <c r="AL14" s="1" t="n">
        <v>0.693730476504958</v>
      </c>
      <c r="AM14" s="1" t="n">
        <v>0.000149499999999999</v>
      </c>
      <c r="AP14" s="1" t="n">
        <v>71.8333333333333</v>
      </c>
      <c r="AQ14" s="1" t="n">
        <v>0.731680447231732</v>
      </c>
      <c r="AR14" s="1" t="n">
        <v>0.000103621818213798</v>
      </c>
      <c r="AU14" s="1" t="n">
        <v>74.7416666666667</v>
      </c>
      <c r="AV14" s="1" t="n">
        <v>0.724167110060832</v>
      </c>
      <c r="AW14" s="1" t="n">
        <v>0.000136172147147539</v>
      </c>
      <c r="AZ14" s="1" t="n">
        <v>66.25</v>
      </c>
      <c r="BA14" s="1" t="n">
        <v>0.674510918764163</v>
      </c>
      <c r="BD14" s="1" t="n">
        <v>65.0583333333333</v>
      </c>
      <c r="BE14" s="1" t="n">
        <v>0.657231397275477</v>
      </c>
      <c r="BH14" s="1" t="n">
        <v>63.0916666666667</v>
      </c>
      <c r="BI14" s="1" t="n">
        <v>1.05429935328233</v>
      </c>
    </row>
    <row r="15" customFormat="false" ht="12.8" hidden="false" customHeight="false" outlineLevel="0" collapsed="false">
      <c r="A15" s="1" t="n">
        <v>43.8846480067854</v>
      </c>
      <c r="B15" s="1" t="n">
        <v>0.377703249444885</v>
      </c>
      <c r="G15" s="1" t="n">
        <v>10</v>
      </c>
      <c r="H15" s="1" t="n">
        <v>72.8583333333333</v>
      </c>
      <c r="I15" s="1" t="n">
        <v>0.647692114432483</v>
      </c>
      <c r="M15" s="1" t="n">
        <v>80.4943656852054</v>
      </c>
      <c r="N15" s="1" t="n">
        <v>0.382648709550981</v>
      </c>
      <c r="R15" s="1" t="n">
        <v>75.4877014418999</v>
      </c>
      <c r="S15" s="1" t="n">
        <v>0.375052070040857</v>
      </c>
      <c r="W15" s="1" t="n">
        <v>11</v>
      </c>
      <c r="X15" s="1" t="n">
        <v>63.8416666666667</v>
      </c>
      <c r="Y15" s="1" t="n">
        <v>0.625360711169904</v>
      </c>
      <c r="AB15" s="1" t="n">
        <v>80.181752090149</v>
      </c>
      <c r="AC15" s="1" t="n">
        <v>0.426762353912477</v>
      </c>
      <c r="AD15" s="1" t="n">
        <v>0.000154450000000001</v>
      </c>
      <c r="AJ15" s="1" t="n">
        <v>11</v>
      </c>
      <c r="AK15" s="1" t="n">
        <v>75.85</v>
      </c>
      <c r="AL15" s="1" t="n">
        <v>0.66454641651243</v>
      </c>
      <c r="AM15" s="1" t="n">
        <v>0.000154450000000001</v>
      </c>
      <c r="AP15" s="1" t="n">
        <v>75.3916666666667</v>
      </c>
      <c r="AQ15" s="1" t="n">
        <v>0.704514564227448</v>
      </c>
      <c r="AR15" s="1" t="n">
        <v>0.000103487347092926</v>
      </c>
      <c r="AU15" s="1" t="n">
        <v>75.4833333333333</v>
      </c>
      <c r="AV15" s="1" t="n">
        <v>0.698442516804758</v>
      </c>
      <c r="AW15" s="1" t="n">
        <v>0.00013488720371438</v>
      </c>
      <c r="AZ15" s="1" t="n">
        <v>62.1833333333333</v>
      </c>
      <c r="BA15" s="1" t="n">
        <v>0.64254139411424</v>
      </c>
      <c r="BD15" s="1" t="n">
        <v>51.4</v>
      </c>
      <c r="BE15" s="1" t="n">
        <v>0.640270853474704</v>
      </c>
      <c r="BH15" s="1" t="n">
        <v>63.8833333333333</v>
      </c>
      <c r="BI15" s="1" t="n">
        <v>1.02131203573142</v>
      </c>
    </row>
    <row r="16" customFormat="false" ht="12.8" hidden="false" customHeight="false" outlineLevel="0" collapsed="false">
      <c r="A16" s="1" t="n">
        <v>75.4877014418999</v>
      </c>
      <c r="B16" s="1" t="n">
        <v>0.375052070040857</v>
      </c>
      <c r="G16" s="1" t="n">
        <v>11</v>
      </c>
      <c r="H16" s="1" t="n">
        <v>63.8416666666667</v>
      </c>
      <c r="I16" s="1" t="n">
        <v>0.625360711169904</v>
      </c>
      <c r="M16" s="1" t="n">
        <v>76.2825639161517</v>
      </c>
      <c r="N16" s="1" t="n">
        <v>0.380258220501484</v>
      </c>
      <c r="R16" s="1" t="n">
        <v>79.1639403853144</v>
      </c>
      <c r="S16" s="1" t="n">
        <v>0.374808970718614</v>
      </c>
      <c r="W16" s="1" t="n">
        <v>12</v>
      </c>
      <c r="X16" s="1" t="n">
        <v>77.075</v>
      </c>
      <c r="Y16" s="1" t="n">
        <v>0.60552528023974</v>
      </c>
      <c r="AB16" s="1" t="n">
        <v>83.4290561008118</v>
      </c>
      <c r="AC16" s="1" t="n">
        <v>0.414958180967839</v>
      </c>
      <c r="AD16" s="1" t="n">
        <v>0.000159399999999998</v>
      </c>
      <c r="AJ16" s="1" t="n">
        <v>12</v>
      </c>
      <c r="AK16" s="1" t="n">
        <v>77.1916666666667</v>
      </c>
      <c r="AL16" s="1" t="n">
        <v>0.638992006527081</v>
      </c>
      <c r="AM16" s="1" t="n">
        <v>0.000159399999999998</v>
      </c>
      <c r="AP16" s="1" t="n">
        <v>71.8583333333333</v>
      </c>
      <c r="AQ16" s="1" t="n">
        <v>0.68115038759927</v>
      </c>
      <c r="AR16" s="1" t="n">
        <v>0.000103371694418617</v>
      </c>
      <c r="AU16" s="1" t="n">
        <v>74.7333333333333</v>
      </c>
      <c r="AV16" s="1" t="n">
        <v>0.677008589828955</v>
      </c>
      <c r="AW16" s="1" t="n">
        <v>0.000133816579061953</v>
      </c>
      <c r="AZ16" s="1" t="n">
        <v>51.675</v>
      </c>
      <c r="BA16" s="1" t="n">
        <v>0.626712457012774</v>
      </c>
      <c r="BD16" s="1" t="n">
        <v>63.35</v>
      </c>
      <c r="BE16" s="1" t="n">
        <v>0.604678883227204</v>
      </c>
      <c r="BH16" s="1" t="n">
        <v>62.6333333333333</v>
      </c>
      <c r="BI16" s="1" t="n">
        <v>0.991836011663937</v>
      </c>
    </row>
    <row r="17" customFormat="false" ht="12.8" hidden="false" customHeight="false" outlineLevel="0" collapsed="false">
      <c r="A17" s="1" t="n">
        <v>79.1639403853144</v>
      </c>
      <c r="B17" s="1" t="n">
        <v>0.374808970718614</v>
      </c>
      <c r="G17" s="1" t="n">
        <v>12</v>
      </c>
      <c r="H17" s="1" t="n">
        <v>77.075</v>
      </c>
      <c r="I17" s="1" t="n">
        <v>0.60552528023974</v>
      </c>
      <c r="M17" s="1" t="n">
        <v>80.8917969223313</v>
      </c>
      <c r="N17" s="1" t="n">
        <v>0.385148086567079</v>
      </c>
      <c r="R17" s="1" t="n">
        <v>79.990306555192</v>
      </c>
      <c r="S17" s="1" t="n">
        <v>0.3716590353462</v>
      </c>
      <c r="W17" s="1" t="n">
        <v>13</v>
      </c>
      <c r="X17" s="1" t="n">
        <v>78.7333333333333</v>
      </c>
      <c r="Y17" s="1" t="n">
        <v>0.58882253548738</v>
      </c>
      <c r="AB17" s="1" t="n">
        <v>83.5259905488913</v>
      </c>
      <c r="AC17" s="1" t="n">
        <v>0.401979462129455</v>
      </c>
      <c r="AD17" s="1" t="n">
        <v>0.00016435</v>
      </c>
      <c r="AJ17" s="1" t="n">
        <v>13</v>
      </c>
      <c r="AK17" s="1" t="n">
        <v>69.85</v>
      </c>
      <c r="AL17" s="1" t="n">
        <v>0.61772725183064</v>
      </c>
      <c r="AM17" s="1" t="n">
        <v>0.00016435</v>
      </c>
      <c r="AP17" s="1" t="n">
        <v>75.65</v>
      </c>
      <c r="AQ17" s="1" t="n">
        <v>0.658689665069966</v>
      </c>
      <c r="AR17" s="1" t="n">
        <v>0.000103260513842094</v>
      </c>
      <c r="AU17" s="1" t="n">
        <v>77</v>
      </c>
      <c r="AV17" s="1" t="n">
        <v>0.657181063821829</v>
      </c>
      <c r="AW17" s="1" t="n">
        <v>0.000132826194137912</v>
      </c>
      <c r="AZ17" s="1" t="n">
        <v>69.5916666666667</v>
      </c>
      <c r="BA17" s="1" t="n">
        <v>0.601071569075717</v>
      </c>
      <c r="BD17" s="1" t="n">
        <v>66.75</v>
      </c>
      <c r="BE17" s="1" t="n">
        <v>0.586342877162291</v>
      </c>
      <c r="BH17" s="1" t="n">
        <v>66.7</v>
      </c>
      <c r="BI17" s="1" t="n">
        <v>0.966239378523471</v>
      </c>
    </row>
    <row r="18" customFormat="false" ht="12.8" hidden="false" customHeight="false" outlineLevel="0" collapsed="false">
      <c r="A18" s="1" t="n">
        <v>79.990306555192</v>
      </c>
      <c r="B18" s="1" t="n">
        <v>0.3716590353462</v>
      </c>
      <c r="G18" s="1" t="n">
        <v>13</v>
      </c>
      <c r="H18" s="1" t="n">
        <v>78.7333333333333</v>
      </c>
      <c r="I18" s="1" t="n">
        <v>0.58882253548738</v>
      </c>
      <c r="M18" s="1" t="n">
        <v>72.7808069792803</v>
      </c>
      <c r="N18" s="1" t="n">
        <v>0.38144037272661</v>
      </c>
      <c r="R18" s="1" t="n">
        <v>81.1098994305101</v>
      </c>
      <c r="S18" s="1" t="n">
        <v>0.369969652929614</v>
      </c>
      <c r="W18" s="1" t="n">
        <v>14</v>
      </c>
      <c r="X18" s="1" t="n">
        <v>77.8666666666667</v>
      </c>
      <c r="Y18" s="1" t="n">
        <v>0.572655612535314</v>
      </c>
      <c r="AB18" s="1" t="n">
        <v>83.586574578941</v>
      </c>
      <c r="AC18" s="1" t="n">
        <v>0.392533467854223</v>
      </c>
      <c r="AD18" s="1" t="n">
        <v>0.000169300000000001</v>
      </c>
      <c r="AJ18" s="1" t="n">
        <v>14</v>
      </c>
      <c r="AK18" s="1" t="n">
        <v>75.2833333333333</v>
      </c>
      <c r="AL18" s="1" t="n">
        <v>0.596546198894728</v>
      </c>
      <c r="AM18" s="1" t="n">
        <v>0.000169300000000001</v>
      </c>
      <c r="AP18" s="1" t="n">
        <v>76.725</v>
      </c>
      <c r="AQ18" s="1" t="n">
        <v>0.638073753891215</v>
      </c>
      <c r="AR18" s="1" t="n">
        <v>0.000103158465081762</v>
      </c>
      <c r="AU18" s="1" t="n">
        <v>77.2666666666667</v>
      </c>
      <c r="AV18" s="1" t="n">
        <v>0.642878117973108</v>
      </c>
      <c r="AW18" s="1" t="n">
        <v>0.000132111761992753</v>
      </c>
      <c r="AZ18" s="1" t="n">
        <v>56.475</v>
      </c>
      <c r="BA18" s="1" t="n">
        <v>0.576062509500142</v>
      </c>
      <c r="BD18" s="1" t="n">
        <v>70.7083333333333</v>
      </c>
      <c r="BE18" s="1" t="n">
        <v>0.559476387907447</v>
      </c>
      <c r="BH18" s="1" t="n">
        <v>61.8166666666667</v>
      </c>
      <c r="BI18" s="1" t="n">
        <v>0.945686391294638</v>
      </c>
    </row>
    <row r="19" customFormat="false" ht="12.8" hidden="false" customHeight="false" outlineLevel="0" collapsed="false">
      <c r="A19" s="1" t="n">
        <v>81.1098994305101</v>
      </c>
      <c r="B19" s="1" t="n">
        <v>0.369969652929614</v>
      </c>
      <c r="G19" s="1" t="n">
        <v>14</v>
      </c>
      <c r="H19" s="1" t="n">
        <v>77.8666666666667</v>
      </c>
      <c r="I19" s="1" t="n">
        <v>0.572655612535314</v>
      </c>
      <c r="M19" s="1" t="n">
        <v>64.5849993941597</v>
      </c>
      <c r="N19" s="1" t="n">
        <v>0.381503871842738</v>
      </c>
      <c r="R19" s="1" t="n">
        <v>82.0259299648613</v>
      </c>
      <c r="S19" s="1" t="n">
        <v>0.368731268490514</v>
      </c>
      <c r="W19" s="1" t="n">
        <v>15</v>
      </c>
      <c r="X19" s="1" t="n">
        <v>80.7166666666667</v>
      </c>
      <c r="Y19" s="1" t="n">
        <v>0.558134152309727</v>
      </c>
      <c r="AB19" s="1" t="n">
        <v>80.2156791469769</v>
      </c>
      <c r="AC19" s="1" t="n">
        <v>0.382773077805196</v>
      </c>
      <c r="AD19" s="1" t="n">
        <v>0.000174249999999998</v>
      </c>
      <c r="AJ19" s="1" t="n">
        <v>15</v>
      </c>
      <c r="AK19" s="1" t="n">
        <v>77.5083333333333</v>
      </c>
      <c r="AL19" s="1" t="n">
        <v>0.579126023153252</v>
      </c>
      <c r="AM19" s="1" t="n">
        <v>0.000174249999999998</v>
      </c>
      <c r="AP19" s="1" t="n">
        <v>76.7</v>
      </c>
      <c r="AQ19" s="1" t="n">
        <v>0.620754463459129</v>
      </c>
      <c r="AR19" s="1" t="n">
        <v>0.000103072734594124</v>
      </c>
      <c r="AU19" s="1" t="n">
        <v>77.075</v>
      </c>
      <c r="AV19" s="1" t="n">
        <v>0.624769289674027</v>
      </c>
      <c r="AW19" s="1" t="n">
        <v>0.000131207226019212</v>
      </c>
      <c r="AZ19" s="1" t="n">
        <v>47.5</v>
      </c>
      <c r="BA19" s="1" t="n">
        <v>0.560532917917919</v>
      </c>
      <c r="BD19" s="1" t="n">
        <v>54.0333333333333</v>
      </c>
      <c r="BE19" s="1" t="n">
        <v>0.537591763650939</v>
      </c>
      <c r="BH19" s="1" t="n">
        <v>67.3416666666667</v>
      </c>
      <c r="BI19" s="1" t="n">
        <v>0.918634419375137</v>
      </c>
    </row>
    <row r="20" customFormat="false" ht="12.8" hidden="false" customHeight="false" outlineLevel="0" collapsed="false">
      <c r="A20" s="1" t="n">
        <v>82.0259299648613</v>
      </c>
      <c r="B20" s="1" t="n">
        <v>0.368731268490514</v>
      </c>
      <c r="G20" s="1" t="n">
        <v>15</v>
      </c>
      <c r="H20" s="1" t="n">
        <v>80.7166666666667</v>
      </c>
      <c r="I20" s="1" t="n">
        <v>0.558134152309727</v>
      </c>
      <c r="M20" s="1" t="n">
        <v>88.9737065309584</v>
      </c>
      <c r="N20" s="1" t="n">
        <v>0.287300126840991</v>
      </c>
      <c r="R20" s="1" t="n">
        <v>89.5189628014056</v>
      </c>
      <c r="S20" s="1" t="n">
        <v>0.283519059933962</v>
      </c>
      <c r="W20" s="1" t="n">
        <v>16</v>
      </c>
      <c r="X20" s="1" t="n">
        <v>79.9083333333333</v>
      </c>
      <c r="Y20" s="1" t="n">
        <v>0.54297941916787</v>
      </c>
      <c r="AB20" s="1" t="n">
        <v>85.1738761662426</v>
      </c>
      <c r="AC20" s="1" t="n">
        <v>0.374265636474855</v>
      </c>
      <c r="AD20" s="1" t="n">
        <v>0.0001792</v>
      </c>
      <c r="AJ20" s="1" t="n">
        <v>16</v>
      </c>
      <c r="AK20" s="1" t="n">
        <v>79.75</v>
      </c>
      <c r="AL20" s="1" t="n">
        <v>0.563015238626171</v>
      </c>
      <c r="AM20" s="1" t="n">
        <v>0.0001792</v>
      </c>
      <c r="AP20" s="1" t="n">
        <v>75.9083333333333</v>
      </c>
      <c r="AQ20" s="1" t="n">
        <v>0.604720981644669</v>
      </c>
      <c r="AR20" s="1" t="n">
        <v>0.000102993368859143</v>
      </c>
      <c r="AU20" s="1" t="n">
        <v>75.2333333333333</v>
      </c>
      <c r="AV20" s="1" t="n">
        <v>0.611344718030775</v>
      </c>
      <c r="AW20" s="1" t="n">
        <v>0.000130536668665656</v>
      </c>
      <c r="AZ20" s="1" t="n">
        <v>55.8</v>
      </c>
      <c r="BA20" s="1" t="n">
        <v>0.535788092404795</v>
      </c>
      <c r="BD20" s="1" t="n">
        <v>70.4916666666667</v>
      </c>
      <c r="BE20" s="1" t="n">
        <v>0.515783799990916</v>
      </c>
      <c r="BH20" s="1" t="n">
        <v>66.2166666666667</v>
      </c>
      <c r="BI20" s="1" t="n">
        <v>0.898951079672588</v>
      </c>
    </row>
    <row r="21" customFormat="false" ht="12.8" hidden="false" customHeight="false" outlineLevel="0" collapsed="false">
      <c r="A21" s="1" t="n">
        <v>89.5189628014056</v>
      </c>
      <c r="B21" s="1" t="n">
        <v>0.283519059933962</v>
      </c>
      <c r="G21" s="1" t="n">
        <v>16</v>
      </c>
      <c r="H21" s="1" t="n">
        <v>79.9083333333333</v>
      </c>
      <c r="I21" s="1" t="n">
        <v>0.54297941916787</v>
      </c>
      <c r="M21" s="1" t="n">
        <v>89.4535320489519</v>
      </c>
      <c r="N21" s="1" t="n">
        <v>0.269344958619725</v>
      </c>
      <c r="R21" s="1" t="n">
        <v>89.4220283533261</v>
      </c>
      <c r="S21" s="1" t="n">
        <v>0.266470507940938</v>
      </c>
      <c r="W21" s="1" t="n">
        <v>17</v>
      </c>
      <c r="X21" s="1" t="n">
        <v>75.4</v>
      </c>
      <c r="Y21" s="1" t="n">
        <v>0.53409571681958</v>
      </c>
      <c r="AB21" s="1" t="n">
        <v>83.40239912759</v>
      </c>
      <c r="AC21" s="1" t="n">
        <v>0.365225547234858</v>
      </c>
      <c r="AD21" s="1" t="n">
        <v>0.000184150000000002</v>
      </c>
      <c r="AJ21" s="1" t="n">
        <v>17</v>
      </c>
      <c r="AK21" s="1" t="n">
        <v>72.4833333333333</v>
      </c>
      <c r="AL21" s="1" t="n">
        <v>0.548654724539978</v>
      </c>
      <c r="AM21" s="1" t="n">
        <v>0.000184150000000002</v>
      </c>
      <c r="AP21" s="1" t="n">
        <v>77.375</v>
      </c>
      <c r="AQ21" s="1" t="n">
        <v>0.588593258341747</v>
      </c>
      <c r="AR21" s="1" t="n">
        <v>0.000102913536628791</v>
      </c>
      <c r="AU21" s="1" t="n">
        <v>78.3833333333333</v>
      </c>
      <c r="AV21" s="1" t="n">
        <v>0.598316581772843</v>
      </c>
      <c r="AW21" s="1" t="n">
        <v>0.000129885913259534</v>
      </c>
      <c r="AZ21" s="1" t="n">
        <v>57.775</v>
      </c>
      <c r="BA21" s="1" t="n">
        <v>0.528967010250478</v>
      </c>
      <c r="BD21" s="1" t="n">
        <v>72.45</v>
      </c>
      <c r="BE21" s="1" t="n">
        <v>0.490200379192194</v>
      </c>
      <c r="BH21" s="1" t="n">
        <v>67.075</v>
      </c>
      <c r="BI21" s="1" t="n">
        <v>0.884181799664935</v>
      </c>
    </row>
    <row r="22" customFormat="false" ht="12.8" hidden="false" customHeight="false" outlineLevel="0" collapsed="false">
      <c r="A22" s="1" t="n">
        <v>89.4220283533261</v>
      </c>
      <c r="B22" s="1" t="n">
        <v>0.266470507940938</v>
      </c>
      <c r="G22" s="1" t="n">
        <v>17</v>
      </c>
      <c r="H22" s="1" t="n">
        <v>75.4</v>
      </c>
      <c r="I22" s="1" t="n">
        <v>0.53409571681958</v>
      </c>
      <c r="M22" s="1" t="n">
        <v>88.7362171331637</v>
      </c>
      <c r="N22" s="1" t="n">
        <v>0.262657602684152</v>
      </c>
      <c r="R22" s="1" t="n">
        <v>89.8727735368957</v>
      </c>
      <c r="S22" s="1" t="n">
        <v>0.258256158319212</v>
      </c>
      <c r="W22" s="1" t="n">
        <v>18</v>
      </c>
      <c r="X22" s="1" t="n">
        <v>80.6333333333333</v>
      </c>
      <c r="Y22" s="1" t="n">
        <v>0.520840881348673</v>
      </c>
      <c r="AB22" s="1" t="n">
        <v>85.1496425542227</v>
      </c>
      <c r="AC22" s="1" t="n">
        <v>0.357726141233598</v>
      </c>
      <c r="AD22" s="1" t="n">
        <v>0.000189099999999999</v>
      </c>
      <c r="AJ22" s="1" t="n">
        <v>18</v>
      </c>
      <c r="AK22" s="1" t="n">
        <v>70.0833333333333</v>
      </c>
      <c r="AL22" s="1" t="n">
        <v>0.53577778906202</v>
      </c>
      <c r="AM22" s="1" t="n">
        <v>0.000189099999999999</v>
      </c>
      <c r="AP22" s="1" t="n">
        <v>75.5833333333333</v>
      </c>
      <c r="AQ22" s="1" t="n">
        <v>0.573086333363803</v>
      </c>
      <c r="AR22" s="1" t="n">
        <v>0.00010283677735015</v>
      </c>
      <c r="AU22" s="1" t="n">
        <v>79.425</v>
      </c>
      <c r="AV22" s="1" t="n">
        <v>0.58518798474564</v>
      </c>
      <c r="AW22" s="1" t="n">
        <v>0.000129230139838065</v>
      </c>
      <c r="AZ22" s="1" t="n">
        <v>56.0416666666667</v>
      </c>
      <c r="BA22" s="1" t="n">
        <v>0.50050929589058</v>
      </c>
      <c r="BD22" s="1" t="n">
        <v>65.1333333333333</v>
      </c>
      <c r="BE22" s="1" t="n">
        <v>0.483580544177911</v>
      </c>
      <c r="BH22" s="1" t="n">
        <v>69.225</v>
      </c>
      <c r="BI22" s="1" t="n">
        <v>0.864000940882067</v>
      </c>
    </row>
    <row r="23" customFormat="false" ht="12.9" hidden="false" customHeight="false" outlineLevel="0" collapsed="false">
      <c r="A23" s="1" t="n">
        <v>89.8727735368957</v>
      </c>
      <c r="B23" s="1" t="n">
        <v>0.258256158319212</v>
      </c>
      <c r="G23" s="1" t="n">
        <v>18</v>
      </c>
      <c r="H23" s="1" t="n">
        <v>80.6333333333333</v>
      </c>
      <c r="I23" s="1" t="n">
        <v>0.520840881348673</v>
      </c>
      <c r="M23" s="1" t="n">
        <v>89.431721798134</v>
      </c>
      <c r="N23" s="1" t="n">
        <v>0.256960792012753</v>
      </c>
      <c r="R23" s="1" t="n">
        <v>89.5383496910215</v>
      </c>
      <c r="S23" s="1" t="n">
        <v>0.252203996912126</v>
      </c>
      <c r="W23" s="1" t="n">
        <v>19</v>
      </c>
      <c r="X23" s="1" t="n">
        <v>79.4083333333333</v>
      </c>
      <c r="Y23" s="1" t="n">
        <v>0.511041811280159</v>
      </c>
      <c r="AB23" s="1" t="n">
        <v>86.4655276869017</v>
      </c>
      <c r="AC23" s="1" t="n">
        <v>0.351013383548106</v>
      </c>
      <c r="AD23" s="1" t="n">
        <v>0.000194050000000001</v>
      </c>
      <c r="AJ23" s="1" t="n">
        <v>19</v>
      </c>
      <c r="AK23" s="1" t="n">
        <v>80.8166666666667</v>
      </c>
      <c r="AL23" s="1" t="n">
        <v>0.524495935262139</v>
      </c>
      <c r="AM23" s="1" t="n">
        <v>0.000194050000000001</v>
      </c>
      <c r="AP23" s="1" t="n">
        <v>76.0916666666667</v>
      </c>
      <c r="AQ23" s="1" t="n">
        <v>0.560488969468867</v>
      </c>
      <c r="AR23" s="1" t="n">
        <v>0.00010277442039887</v>
      </c>
      <c r="AU23" s="1" t="n">
        <v>77.5916666666667</v>
      </c>
      <c r="AV23" s="1" t="n">
        <v>0.575441161833847</v>
      </c>
      <c r="AW23" s="1" t="n">
        <v>0.000128743286033594</v>
      </c>
      <c r="BA23" s="4" t="s">
        <v>24</v>
      </c>
      <c r="BD23" s="1" t="n">
        <v>63.625</v>
      </c>
      <c r="BE23" s="1" t="n">
        <v>0.462825272764478</v>
      </c>
      <c r="BH23" s="1" t="n">
        <v>69.95</v>
      </c>
      <c r="BI23" s="1" t="n">
        <v>0.848590266475799</v>
      </c>
    </row>
    <row r="24" customFormat="false" ht="12.8" hidden="false" customHeight="false" outlineLevel="0" collapsed="false">
      <c r="A24" s="1" t="n">
        <v>89.5383496910215</v>
      </c>
      <c r="B24" s="1" t="n">
        <v>0.252203996912126</v>
      </c>
      <c r="G24" s="1" t="n">
        <v>19</v>
      </c>
      <c r="H24" s="1" t="n">
        <v>79.4083333333333</v>
      </c>
      <c r="I24" s="1" t="n">
        <v>0.511041811280159</v>
      </c>
      <c r="M24" s="1" t="n">
        <v>89.6110505270811</v>
      </c>
      <c r="N24" s="1" t="n">
        <v>0.25322225176519</v>
      </c>
      <c r="R24" s="1" t="n">
        <v>89.5456197746274</v>
      </c>
      <c r="S24" s="1" t="n">
        <v>0.246875794179016</v>
      </c>
      <c r="W24" s="1" t="n">
        <v>20</v>
      </c>
      <c r="X24" s="1" t="n">
        <v>80.4166666666667</v>
      </c>
      <c r="Y24" s="1" t="n">
        <v>0.497963490198924</v>
      </c>
      <c r="AB24" s="1" t="n">
        <v>85.0163576881134</v>
      </c>
      <c r="AC24" s="1" t="n">
        <v>0.345735895393356</v>
      </c>
      <c r="AD24" s="1" t="n">
        <v>0.000198999999999998</v>
      </c>
      <c r="AJ24" s="1" t="n">
        <v>20</v>
      </c>
      <c r="AK24" s="1" t="n">
        <v>79.5333333333333</v>
      </c>
      <c r="AL24" s="1" t="n">
        <v>0.511167925431022</v>
      </c>
      <c r="AM24" s="1" t="n">
        <v>0.000198999999999998</v>
      </c>
      <c r="AP24" s="1" t="n">
        <v>71.5083333333333</v>
      </c>
      <c r="AQ24" s="1" t="n">
        <v>0.546919521873694</v>
      </c>
      <c r="AR24" s="1" t="n">
        <v>0.000102707251633275</v>
      </c>
      <c r="AU24" s="1" t="n">
        <v>79.925</v>
      </c>
      <c r="AV24" s="1" t="n">
        <v>0.564649437663398</v>
      </c>
      <c r="AW24" s="1" t="n">
        <v>0.000128204239411289</v>
      </c>
      <c r="AZ24" s="1" t="s">
        <v>25</v>
      </c>
      <c r="BA24" s="1" t="n">
        <f aca="false">AVERAGE($AZ$5:$AZ$22)</f>
        <v>58.7231481481481</v>
      </c>
      <c r="BD24" s="1" t="n">
        <v>64.1916666666667</v>
      </c>
      <c r="BE24" s="1" t="n">
        <v>0.444285935557473</v>
      </c>
      <c r="BH24" s="1" t="n">
        <v>70.375</v>
      </c>
      <c r="BI24" s="1" t="n">
        <v>0.833428370164656</v>
      </c>
    </row>
    <row r="25" customFormat="false" ht="12.8" hidden="false" customHeight="false" outlineLevel="0" collapsed="false">
      <c r="A25" s="1" t="n">
        <v>89.5456197746274</v>
      </c>
      <c r="B25" s="1" t="n">
        <v>0.246875794179016</v>
      </c>
      <c r="G25" s="1" t="n">
        <v>20</v>
      </c>
      <c r="H25" s="1" t="n">
        <v>80.4166666666667</v>
      </c>
      <c r="I25" s="1" t="n">
        <v>0.497963490198924</v>
      </c>
      <c r="M25" s="1" t="n">
        <v>89.5407730522234</v>
      </c>
      <c r="N25" s="1" t="n">
        <v>0.249405683452083</v>
      </c>
      <c r="R25" s="1" t="n">
        <v>90.3162486368593</v>
      </c>
      <c r="S25" s="1" t="n">
        <v>0.243618585097213</v>
      </c>
      <c r="W25" s="1" t="n">
        <v>21</v>
      </c>
      <c r="X25" s="1" t="n">
        <v>81.2833333333333</v>
      </c>
      <c r="Y25" s="1" t="n">
        <v>0.490281140181556</v>
      </c>
      <c r="AB25" s="1" t="n">
        <v>86.610929359021</v>
      </c>
      <c r="AC25" s="1" t="n">
        <v>0.338582697270378</v>
      </c>
      <c r="AD25" s="1" t="n">
        <v>0.00020395</v>
      </c>
      <c r="AJ25" s="1" t="n">
        <v>21</v>
      </c>
      <c r="AK25" s="1" t="n">
        <v>78.1416666666667</v>
      </c>
      <c r="AL25" s="1" t="n">
        <v>0.497882797646878</v>
      </c>
      <c r="AM25" s="1" t="n">
        <v>0.00020395</v>
      </c>
      <c r="AP25" s="1" t="n">
        <v>80.35</v>
      </c>
      <c r="AQ25" s="1" t="n">
        <v>0.534945798072734</v>
      </c>
      <c r="AR25" s="1" t="n">
        <v>0.00010264798170046</v>
      </c>
      <c r="AU25" s="1" t="n">
        <v>77.9916666666667</v>
      </c>
      <c r="AV25" s="1" t="n">
        <v>0.552392039662485</v>
      </c>
      <c r="AW25" s="1" t="n">
        <v>0.000127591982381159</v>
      </c>
      <c r="AZ25" s="1" t="s">
        <v>26</v>
      </c>
      <c r="BA25" s="1" t="n">
        <f aca="false">SQRT(VAR($AZ$5:$AZ$22)/COUNT($AZ$5:$AZ$22))</f>
        <v>1.43677743918376</v>
      </c>
      <c r="BD25" s="1" t="n">
        <v>69.8333333333333</v>
      </c>
      <c r="BE25" s="1" t="n">
        <v>0.338048363481757</v>
      </c>
      <c r="BH25" s="1" t="n">
        <v>68.8583333333333</v>
      </c>
      <c r="BI25" s="1" t="n">
        <v>0.81660389633321</v>
      </c>
    </row>
    <row r="26" customFormat="false" ht="12.8" hidden="false" customHeight="false" outlineLevel="0" collapsed="false">
      <c r="A26" s="1" t="n">
        <v>90.3162486368593</v>
      </c>
      <c r="B26" s="1" t="n">
        <v>0.243618585097213</v>
      </c>
      <c r="G26" s="1" t="n">
        <v>21</v>
      </c>
      <c r="H26" s="1" t="n">
        <v>81.2833333333333</v>
      </c>
      <c r="I26" s="1" t="n">
        <v>0.490281140181556</v>
      </c>
      <c r="M26" s="1" t="n">
        <v>87.4033684720708</v>
      </c>
      <c r="N26" s="1" t="n">
        <v>0.247426825781022</v>
      </c>
      <c r="R26" s="1" t="n">
        <v>89.5504664970314</v>
      </c>
      <c r="S26" s="1" t="n">
        <v>0.239117721948893</v>
      </c>
      <c r="W26" s="1" t="n">
        <v>22</v>
      </c>
      <c r="X26" s="1" t="n">
        <v>77.5583333333333</v>
      </c>
      <c r="Y26" s="1" t="n">
        <v>0.479128609969418</v>
      </c>
      <c r="AB26" s="1" t="n">
        <v>85.9445050284745</v>
      </c>
      <c r="AC26" s="1" t="n">
        <v>0.332421473207012</v>
      </c>
      <c r="AD26" s="1" t="n">
        <v>0.000208900000000001</v>
      </c>
      <c r="AJ26" s="1" t="n">
        <v>22</v>
      </c>
      <c r="AK26" s="1" t="n">
        <v>81.5916666666667</v>
      </c>
      <c r="AL26" s="1" t="n">
        <v>0.490405373291166</v>
      </c>
      <c r="AM26" s="1" t="n">
        <v>0.000208900000000001</v>
      </c>
      <c r="AP26" s="1" t="n">
        <v>79.5583333333333</v>
      </c>
      <c r="AQ26" s="1" t="n">
        <v>0.525481836119694</v>
      </c>
      <c r="AR26" s="1" t="n">
        <v>0.000102601135088794</v>
      </c>
      <c r="AU26" s="1" t="n">
        <v>79.7666666666667</v>
      </c>
      <c r="AV26" s="1" t="n">
        <v>0.543377893248092</v>
      </c>
      <c r="AW26" s="1" t="n">
        <v>0.000127141725767726</v>
      </c>
      <c r="AZ26" s="1" t="s">
        <v>27</v>
      </c>
      <c r="BA26" s="1" t="e">
        <f aca="false">MODE($AZ$5:$AZ$22)</f>
        <v>#VALUE!</v>
      </c>
      <c r="BD26" s="1" t="n">
        <v>73.5</v>
      </c>
      <c r="BE26" s="1" t="n">
        <v>0.312050557117472</v>
      </c>
      <c r="BH26" s="1" t="n">
        <v>68.8166666666667</v>
      </c>
      <c r="BI26" s="1" t="n">
        <v>0.80109294492807</v>
      </c>
    </row>
    <row r="27" customFormat="false" ht="12.8" hidden="false" customHeight="false" outlineLevel="0" collapsed="false">
      <c r="A27" s="1" t="n">
        <v>89.5504664970314</v>
      </c>
      <c r="B27" s="1" t="n">
        <v>0.239117721948893</v>
      </c>
      <c r="G27" s="1" t="n">
        <v>22</v>
      </c>
      <c r="H27" s="1" t="n">
        <v>77.5583333333333</v>
      </c>
      <c r="I27" s="1" t="n">
        <v>0.479128609969418</v>
      </c>
      <c r="M27" s="1" t="n">
        <v>89.5165394402036</v>
      </c>
      <c r="N27" s="1" t="n">
        <v>0.244537136208626</v>
      </c>
      <c r="R27" s="1" t="n">
        <v>89.7879558948261</v>
      </c>
      <c r="S27" s="1" t="n">
        <v>0.233162072070183</v>
      </c>
      <c r="W27" s="1" t="n">
        <v>23</v>
      </c>
      <c r="X27" s="1" t="n">
        <v>80.9</v>
      </c>
      <c r="Y27" s="1" t="n">
        <v>0.470363903083781</v>
      </c>
      <c r="AB27" s="1" t="n">
        <v>85.8015267175573</v>
      </c>
      <c r="AC27" s="1" t="n">
        <v>0.327046049785229</v>
      </c>
      <c r="AD27" s="1" t="n">
        <v>0.000213849999999998</v>
      </c>
      <c r="AJ27" s="1" t="n">
        <v>23</v>
      </c>
      <c r="AK27" s="1" t="n">
        <v>80.5416666666667</v>
      </c>
      <c r="AL27" s="1" t="n">
        <v>0.480569438194669</v>
      </c>
      <c r="AM27" s="1" t="n">
        <v>0.000213849999999998</v>
      </c>
      <c r="AP27" s="1" t="n">
        <v>80.675</v>
      </c>
      <c r="AQ27" s="1" t="n">
        <v>0.514384812510598</v>
      </c>
      <c r="AR27" s="1" t="n">
        <v>0.000102546204821928</v>
      </c>
      <c r="AU27" s="1" t="n">
        <v>77.5333333333333</v>
      </c>
      <c r="AV27" s="1" t="n">
        <v>0.535542788917322</v>
      </c>
      <c r="AW27" s="1" t="n">
        <v>0.000126750362306409</v>
      </c>
      <c r="AZ27" s="1" t="s">
        <v>28</v>
      </c>
      <c r="BA27" s="1" t="n">
        <f aca="false">MEDIAN($AZ$5:$AZ$22)</f>
        <v>57.8791666666667</v>
      </c>
      <c r="BD27" s="1" t="n">
        <v>68.8666666666667</v>
      </c>
      <c r="BE27" s="1" t="n">
        <v>0.296927424127867</v>
      </c>
      <c r="BH27" s="1" t="n">
        <v>66.65</v>
      </c>
      <c r="BI27" s="1" t="n">
        <v>0.780469427103681</v>
      </c>
    </row>
    <row r="28" customFormat="false" ht="12.8" hidden="false" customHeight="false" outlineLevel="0" collapsed="false">
      <c r="A28" s="1" t="n">
        <v>89.7879558948261</v>
      </c>
      <c r="B28" s="1" t="n">
        <v>0.233162072070183</v>
      </c>
      <c r="G28" s="1" t="n">
        <v>23</v>
      </c>
      <c r="H28" s="1" t="n">
        <v>80.9</v>
      </c>
      <c r="I28" s="1" t="n">
        <v>0.470363903083781</v>
      </c>
      <c r="M28" s="1" t="n">
        <v>88.2297346419484</v>
      </c>
      <c r="N28" s="1" t="n">
        <v>0.243734288585763</v>
      </c>
      <c r="R28" s="1" t="n">
        <v>89.1506118987035</v>
      </c>
      <c r="S28" s="1" t="n">
        <v>0.229779773921736</v>
      </c>
      <c r="W28" s="1" t="n">
        <v>24</v>
      </c>
      <c r="X28" s="1" t="n">
        <v>82.4416666666667</v>
      </c>
      <c r="Y28" s="1" t="n">
        <v>0.462133620593594</v>
      </c>
      <c r="AB28" s="1" t="n">
        <v>84.8564158487823</v>
      </c>
      <c r="AC28" s="1" t="n">
        <v>0.322330777270179</v>
      </c>
      <c r="AD28" s="1" t="n">
        <v>0.0002188</v>
      </c>
      <c r="AJ28" s="1" t="n">
        <v>24</v>
      </c>
      <c r="AK28" s="1" t="n">
        <v>82.025</v>
      </c>
      <c r="AL28" s="1" t="n">
        <v>0.469581732045867</v>
      </c>
      <c r="AM28" s="1" t="n">
        <v>0.0002188</v>
      </c>
      <c r="AP28" s="1" t="n">
        <v>80.9333333333333</v>
      </c>
      <c r="AQ28" s="1" t="n">
        <v>0.502611958713674</v>
      </c>
      <c r="AR28" s="1" t="n">
        <v>0.000102487929195634</v>
      </c>
      <c r="AU28" s="1" t="n">
        <v>79.75</v>
      </c>
      <c r="AV28" s="1" t="n">
        <v>0.528963281083971</v>
      </c>
      <c r="AW28" s="1" t="n">
        <v>0.000126421715890162</v>
      </c>
      <c r="AZ28" s="1" t="s">
        <v>29</v>
      </c>
      <c r="BA28" s="1" t="n">
        <f aca="false">QUARTILE($AZ$5:$AZ$22, 1)</f>
        <v>56.1416666666667</v>
      </c>
      <c r="BD28" s="1" t="n">
        <v>66.9416666666667</v>
      </c>
      <c r="BE28" s="1" t="n">
        <v>0.287505702073894</v>
      </c>
      <c r="BH28" s="1" t="n">
        <v>70.6166666666667</v>
      </c>
      <c r="BI28" s="1" t="n">
        <v>0.769807376841238</v>
      </c>
    </row>
    <row r="29" customFormat="false" ht="12.8" hidden="false" customHeight="false" outlineLevel="0" collapsed="false">
      <c r="A29" s="1" t="n">
        <v>89.1506118987035</v>
      </c>
      <c r="B29" s="1" t="n">
        <v>0.229779773921736</v>
      </c>
      <c r="G29" s="1" t="n">
        <v>24</v>
      </c>
      <c r="H29" s="1" t="n">
        <v>82.4416666666667</v>
      </c>
      <c r="I29" s="1" t="n">
        <v>0.462133620593594</v>
      </c>
      <c r="M29" s="1" t="n">
        <v>89.8291530352599</v>
      </c>
      <c r="N29" s="1" t="n">
        <v>0.2401303413991</v>
      </c>
      <c r="R29" s="1" t="n">
        <v>90.0714891554586</v>
      </c>
      <c r="S29" s="1" t="n">
        <v>0.225017310462652</v>
      </c>
      <c r="W29" s="1" t="n">
        <v>25</v>
      </c>
      <c r="X29" s="1" t="n">
        <v>80.85</v>
      </c>
      <c r="Y29" s="1" t="n">
        <v>0.455327925969289</v>
      </c>
      <c r="AB29" s="1" t="n">
        <v>85.7457894099116</v>
      </c>
      <c r="AC29" s="1" t="n">
        <v>0.317823227470921</v>
      </c>
      <c r="AD29" s="1" t="n">
        <v>0.000223750000000002</v>
      </c>
      <c r="AJ29" s="1" t="n">
        <v>25</v>
      </c>
      <c r="AK29" s="1" t="n">
        <v>79.3333333333333</v>
      </c>
      <c r="AL29" s="1" t="n">
        <v>0.462384478369756</v>
      </c>
      <c r="AM29" s="1" t="n">
        <v>0.000223750000000002</v>
      </c>
      <c r="AP29" s="1" t="n">
        <v>73.2416666666667</v>
      </c>
      <c r="AQ29" s="1" t="n">
        <v>0.495089410401102</v>
      </c>
      <c r="AR29" s="1" t="n">
        <v>0.000102450692581484</v>
      </c>
      <c r="AU29" s="1" t="n">
        <v>80.625</v>
      </c>
      <c r="AV29" s="1" t="n">
        <v>0.519560869949967</v>
      </c>
      <c r="AW29" s="1" t="n">
        <v>0.000125952065454012</v>
      </c>
      <c r="AZ29" s="1" t="s">
        <v>30</v>
      </c>
      <c r="BA29" s="1" t="n">
        <f aca="false">QUARTILE($AZ$5:$AZ$22, 3)</f>
        <v>61.8979166666667</v>
      </c>
      <c r="BD29" s="1" t="n">
        <v>63.625</v>
      </c>
      <c r="BE29" s="1" t="n">
        <v>0.279725272391142</v>
      </c>
      <c r="BH29" s="1" t="n">
        <v>64.0416666666667</v>
      </c>
      <c r="BI29" s="1" t="n">
        <v>0.758156710977493</v>
      </c>
    </row>
    <row r="30" customFormat="false" ht="12.8" hidden="false" customHeight="false" outlineLevel="0" collapsed="false">
      <c r="A30" s="1" t="n">
        <v>90.0714891554586</v>
      </c>
      <c r="B30" s="1" t="n">
        <v>0.225017310462652</v>
      </c>
      <c r="G30" s="1" t="n">
        <v>25</v>
      </c>
      <c r="H30" s="1" t="n">
        <v>80.85</v>
      </c>
      <c r="I30" s="1" t="n">
        <v>0.455327925969289</v>
      </c>
      <c r="M30" s="1" t="n">
        <v>89.2645098751969</v>
      </c>
      <c r="N30" s="1" t="n">
        <v>0.239347594500549</v>
      </c>
      <c r="R30" s="1" t="n">
        <v>90.2047740215679</v>
      </c>
      <c r="S30" s="1" t="n">
        <v>0.220331002651684</v>
      </c>
      <c r="W30" s="1" t="n">
        <v>26</v>
      </c>
      <c r="X30" s="1" t="n">
        <v>80.0333333333333</v>
      </c>
      <c r="Y30" s="1" t="n">
        <v>0.446582222861776</v>
      </c>
      <c r="AB30" s="1" t="n">
        <v>86.974433539319</v>
      </c>
      <c r="AC30" s="1" t="n">
        <v>0.312982711484355</v>
      </c>
      <c r="AD30" s="1" t="n">
        <v>0.000228699999999999</v>
      </c>
      <c r="AJ30" s="1" t="n">
        <v>26</v>
      </c>
      <c r="AK30" s="1" t="n">
        <v>84.1</v>
      </c>
      <c r="AL30" s="1" t="n">
        <v>0.451459639679903</v>
      </c>
      <c r="AM30" s="1" t="n">
        <v>0.000228699999999999</v>
      </c>
      <c r="AP30" s="1" t="n">
        <v>81.8416666666667</v>
      </c>
      <c r="AQ30" s="1" t="n">
        <v>0.485353769524011</v>
      </c>
      <c r="AR30" s="1" t="n">
        <v>0.000102402501159145</v>
      </c>
      <c r="AU30" s="1" t="n">
        <v>82.0666666666667</v>
      </c>
      <c r="AV30" s="1" t="n">
        <v>0.510685335916243</v>
      </c>
      <c r="AW30" s="1" t="n">
        <v>0.000125508732529017</v>
      </c>
      <c r="AZ30" s="1" t="s">
        <v>31</v>
      </c>
      <c r="BA30" s="1" t="n">
        <f aca="false">VAR($AZ$5:$AZ$22)</f>
        <v>37.1579293754539</v>
      </c>
      <c r="BD30" s="1" t="n">
        <v>67.3583333333333</v>
      </c>
      <c r="BE30" s="1" t="n">
        <v>0.27097300403535</v>
      </c>
      <c r="BH30" s="1" t="n">
        <v>72.575</v>
      </c>
      <c r="BI30" s="1" t="n">
        <v>0.734736145940671</v>
      </c>
    </row>
    <row r="31" customFormat="false" ht="12.8" hidden="false" customHeight="false" outlineLevel="0" collapsed="false">
      <c r="A31" s="1" t="n">
        <v>90.2047740215679</v>
      </c>
      <c r="B31" s="1" t="n">
        <v>0.220331002651684</v>
      </c>
      <c r="G31" s="1" t="n">
        <v>26</v>
      </c>
      <c r="H31" s="1" t="n">
        <v>80.0333333333333</v>
      </c>
      <c r="I31" s="1" t="n">
        <v>0.446582222861776</v>
      </c>
      <c r="M31" s="1" t="n">
        <v>89.1724221495214</v>
      </c>
      <c r="N31" s="1" t="n">
        <v>0.238062902169843</v>
      </c>
      <c r="R31" s="1" t="n">
        <v>90.2920150248395</v>
      </c>
      <c r="S31" s="1" t="n">
        <v>0.216687624045918</v>
      </c>
      <c r="W31" s="1" t="n">
        <v>27</v>
      </c>
      <c r="X31" s="1" t="n">
        <v>82.625</v>
      </c>
      <c r="Y31" s="1" t="n">
        <v>0.440650891139309</v>
      </c>
      <c r="AB31" s="1" t="n">
        <v>86.9453532048952</v>
      </c>
      <c r="AC31" s="1" t="n">
        <v>0.306752089310077</v>
      </c>
      <c r="AD31" s="1" t="n">
        <v>0.000233650000000001</v>
      </c>
      <c r="AJ31" s="1" t="n">
        <v>27</v>
      </c>
      <c r="AK31" s="1" t="n">
        <v>78.4916666666667</v>
      </c>
      <c r="AL31" s="1" t="n">
        <v>0.445043218606062</v>
      </c>
      <c r="AM31" s="1" t="n">
        <v>0.000233650000000001</v>
      </c>
      <c r="AP31" s="1" t="n">
        <v>81.4166666666667</v>
      </c>
      <c r="AQ31" s="1" t="n">
        <v>0.480121886488725</v>
      </c>
      <c r="AR31" s="1" t="n">
        <v>0.00010237660333812</v>
      </c>
      <c r="AU31" s="1" t="n">
        <v>77.7583333333333</v>
      </c>
      <c r="AV31" s="1" t="n">
        <v>0.504817769535061</v>
      </c>
      <c r="AW31" s="1" t="n">
        <v>0.000125215647588275</v>
      </c>
      <c r="AZ31" s="1" t="s">
        <v>32</v>
      </c>
      <c r="BA31" s="1" t="n">
        <f aca="false">STDEV($AZ$5:$AZ$22)</f>
        <v>6.09573042181607</v>
      </c>
      <c r="BD31" s="1" t="n">
        <v>67.0333333333333</v>
      </c>
      <c r="BE31" s="1" t="n">
        <v>0.263230861758372</v>
      </c>
      <c r="BH31" s="1" t="n">
        <v>68.5</v>
      </c>
      <c r="BI31" s="1" t="n">
        <v>0.719646093052333</v>
      </c>
    </row>
    <row r="32" customFormat="false" ht="12.8" hidden="false" customHeight="false" outlineLevel="0" collapsed="false">
      <c r="A32" s="1" t="n">
        <v>90.2920150248395</v>
      </c>
      <c r="B32" s="1" t="n">
        <v>0.216687624045918</v>
      </c>
      <c r="G32" s="1" t="n">
        <v>27</v>
      </c>
      <c r="H32" s="1" t="n">
        <v>82.625</v>
      </c>
      <c r="I32" s="1" t="n">
        <v>0.440650891139309</v>
      </c>
      <c r="M32" s="1" t="n">
        <v>89.1918090391373</v>
      </c>
      <c r="N32" s="1" t="n">
        <v>0.236677388356578</v>
      </c>
      <c r="R32" s="1" t="n">
        <v>88.7265236883558</v>
      </c>
      <c r="S32" s="1" t="n">
        <v>0.212551203384515</v>
      </c>
      <c r="W32" s="1" t="n">
        <v>28</v>
      </c>
      <c r="X32" s="1" t="n">
        <v>82.8333333333333</v>
      </c>
      <c r="Y32" s="1" t="n">
        <v>0.433567658861054</v>
      </c>
      <c r="AB32" s="1" t="n">
        <v>84.0979037925603</v>
      </c>
      <c r="AC32" s="1" t="n">
        <v>0.303346198874135</v>
      </c>
      <c r="AD32" s="1" t="n">
        <v>0.000238599999999998</v>
      </c>
      <c r="AJ32" s="1" t="n">
        <v>28</v>
      </c>
      <c r="AK32" s="1" t="n">
        <v>83.1416666666667</v>
      </c>
      <c r="AL32" s="1" t="n">
        <v>0.434678832795828</v>
      </c>
      <c r="AM32" s="1" t="n">
        <v>0.000238599999999998</v>
      </c>
      <c r="AP32" s="1" t="n">
        <v>81.4833333333333</v>
      </c>
      <c r="AQ32" s="1" t="n">
        <v>0.470408977158288</v>
      </c>
      <c r="AR32" s="1" t="n">
        <v>0.000102328524436932</v>
      </c>
      <c r="AU32" s="1" t="n">
        <v>81.1666666666667</v>
      </c>
      <c r="AV32" s="1" t="n">
        <v>0.496966308177407</v>
      </c>
      <c r="AW32" s="1" t="n">
        <v>0.000124823467093467</v>
      </c>
      <c r="AZ32" s="1" t="s">
        <v>33</v>
      </c>
      <c r="BA32" s="1" t="n">
        <f aca="false">KURT($AZ$5:$AZ$22)</f>
        <v>-0.345313840290436</v>
      </c>
      <c r="BD32" s="1" t="n">
        <v>69.5583333333333</v>
      </c>
      <c r="BE32" s="1" t="n">
        <v>0.254894911146749</v>
      </c>
      <c r="BH32" s="1" t="n">
        <v>66.5</v>
      </c>
      <c r="BI32" s="1" t="n">
        <v>0.701441636662493</v>
      </c>
    </row>
    <row r="33" customFormat="false" ht="12.8" hidden="false" customHeight="false" outlineLevel="0" collapsed="false">
      <c r="A33" s="1" t="n">
        <v>88.7265236883558</v>
      </c>
      <c r="B33" s="1" t="n">
        <v>0.212551203384515</v>
      </c>
      <c r="G33" s="1" t="n">
        <v>28</v>
      </c>
      <c r="H33" s="1" t="n">
        <v>82.8333333333333</v>
      </c>
      <c r="I33" s="1" t="n">
        <v>0.433567658861054</v>
      </c>
      <c r="M33" s="1" t="n">
        <v>89.1554586211075</v>
      </c>
      <c r="N33" s="1" t="n">
        <v>0.23541745525214</v>
      </c>
      <c r="R33" s="1" t="n">
        <v>90.0884526838725</v>
      </c>
      <c r="S33" s="1" t="n">
        <v>0.209907328205243</v>
      </c>
      <c r="W33" s="1" t="n">
        <v>29</v>
      </c>
      <c r="X33" s="1" t="n">
        <v>84.0166666666667</v>
      </c>
      <c r="Y33" s="1" t="n">
        <v>0.427471788262508</v>
      </c>
      <c r="AB33" s="1" t="n">
        <v>85.8039500787593</v>
      </c>
      <c r="AC33" s="1" t="n">
        <v>0.299149552011682</v>
      </c>
      <c r="AD33" s="1" t="n">
        <v>0.00024355</v>
      </c>
      <c r="AJ33" s="1" t="n">
        <v>29</v>
      </c>
      <c r="AK33" s="1" t="n">
        <v>80.4333333333333</v>
      </c>
      <c r="AL33" s="1" t="n">
        <v>0.429310440890062</v>
      </c>
      <c r="AM33" s="1" t="n">
        <v>0.00024355</v>
      </c>
      <c r="AP33" s="1" t="n">
        <v>82.6</v>
      </c>
      <c r="AQ33" s="1" t="n">
        <v>0.464289964643369</v>
      </c>
      <c r="AR33" s="1" t="n">
        <v>0.000102298235324985</v>
      </c>
      <c r="AU33" s="1" t="n">
        <v>78.3166666666667</v>
      </c>
      <c r="AV33" s="1" t="n">
        <v>0.490125514995823</v>
      </c>
      <c r="AW33" s="1" t="n">
        <v>0.000124481769474042</v>
      </c>
      <c r="AZ33" s="1" t="s">
        <v>34</v>
      </c>
      <c r="BA33" s="1" t="n">
        <f aca="false">SKEW($AZ$5:$AZ$22)</f>
        <v>0.0378956685112672</v>
      </c>
      <c r="BD33" s="1" t="n">
        <v>64.75</v>
      </c>
      <c r="BE33" s="1" t="n">
        <v>0.247876863140287</v>
      </c>
      <c r="BH33" s="1" t="n">
        <v>72.55</v>
      </c>
      <c r="BI33" s="1" t="n">
        <v>0.694312338381688</v>
      </c>
    </row>
    <row r="34" customFormat="false" ht="12.8" hidden="false" customHeight="false" outlineLevel="0" collapsed="false">
      <c r="A34" s="1" t="n">
        <v>90.0884526838725</v>
      </c>
      <c r="B34" s="1" t="n">
        <v>0.209907328205243</v>
      </c>
      <c r="G34" s="1" t="n">
        <v>29</v>
      </c>
      <c r="H34" s="1" t="n">
        <v>84.0166666666667</v>
      </c>
      <c r="I34" s="1" t="n">
        <v>0.427471788262508</v>
      </c>
      <c r="M34" s="1" t="n">
        <v>89.6692111959288</v>
      </c>
      <c r="N34" s="1" t="n">
        <v>0.234403248535049</v>
      </c>
      <c r="R34" s="1" t="n">
        <v>90.7306434023991</v>
      </c>
      <c r="S34" s="1" t="n">
        <v>0.205884086028222</v>
      </c>
      <c r="W34" s="1" t="n">
        <v>30</v>
      </c>
      <c r="X34" s="1" t="n">
        <v>83.3416666666667</v>
      </c>
      <c r="Y34" s="1" t="n">
        <v>0.420373468987469</v>
      </c>
      <c r="AB34" s="1" t="n">
        <v>87.541500060584</v>
      </c>
      <c r="AC34" s="1" t="n">
        <v>0.295808392388205</v>
      </c>
      <c r="AD34" s="1" t="n">
        <v>0.000248500000000001</v>
      </c>
      <c r="AJ34" s="1" t="n">
        <v>30</v>
      </c>
      <c r="AK34" s="1" t="n">
        <v>82.9</v>
      </c>
      <c r="AL34" s="1" t="n">
        <v>0.420597320204096</v>
      </c>
      <c r="AM34" s="1" t="n">
        <v>0.000248500000000001</v>
      </c>
      <c r="AP34" s="1" t="n">
        <v>82.1666666666667</v>
      </c>
      <c r="AQ34" s="1" t="n">
        <v>0.458227840186691</v>
      </c>
      <c r="AR34" s="1" t="n">
        <v>0.000102268227808925</v>
      </c>
      <c r="AU34" s="1" t="n">
        <v>81.9833333333333</v>
      </c>
      <c r="AV34" s="1" t="n">
        <v>0.485239574141594</v>
      </c>
      <c r="AW34" s="1" t="n">
        <v>0.000124237716728356</v>
      </c>
      <c r="AZ34" s="1" t="s">
        <v>35</v>
      </c>
      <c r="BA34" s="1" t="n">
        <f aca="false">MAX($AZ$5:$AZ$22)-MIN($AZ$5:$AZ$22)</f>
        <v>22.0916666666667</v>
      </c>
      <c r="BD34" s="1" t="n">
        <v>65.575</v>
      </c>
      <c r="BE34" s="1" t="n">
        <v>0.242998450327275</v>
      </c>
      <c r="BH34" s="1" t="n">
        <v>71.45</v>
      </c>
      <c r="BI34" s="1" t="n">
        <v>0.678577513773558</v>
      </c>
    </row>
    <row r="35" customFormat="false" ht="12.8" hidden="false" customHeight="false" outlineLevel="0" collapsed="false">
      <c r="A35" s="1" t="n">
        <v>90.7306434023991</v>
      </c>
      <c r="B35" s="1" t="n">
        <v>0.205884086028222</v>
      </c>
      <c r="G35" s="1" t="n">
        <v>30</v>
      </c>
      <c r="H35" s="1" t="n">
        <v>83.3416666666667</v>
      </c>
      <c r="I35" s="1" t="n">
        <v>0.420373468987469</v>
      </c>
      <c r="M35" s="1" t="n">
        <v>90.3114019144553</v>
      </c>
      <c r="N35" s="1" t="n">
        <v>0.213516493338731</v>
      </c>
      <c r="R35" s="1" t="n">
        <v>91.135344723131</v>
      </c>
      <c r="S35" s="1" t="n">
        <v>0.182121390354249</v>
      </c>
      <c r="W35" s="1" t="n">
        <v>31</v>
      </c>
      <c r="X35" s="1" t="n">
        <v>79.85</v>
      </c>
      <c r="Y35" s="1" t="n">
        <v>0.41515601910889</v>
      </c>
      <c r="AB35" s="1" t="n">
        <v>85.6876287410639</v>
      </c>
      <c r="AC35" s="1" t="n">
        <v>0.290842792411004</v>
      </c>
      <c r="AD35" s="1" t="n">
        <v>0.000253449999999998</v>
      </c>
      <c r="AJ35" s="1" t="n">
        <v>31</v>
      </c>
      <c r="AK35" s="1" t="n">
        <v>79.7583333333333</v>
      </c>
      <c r="AL35" s="1" t="n">
        <v>0.413161589837532</v>
      </c>
      <c r="AM35" s="1" t="n">
        <v>0.000253449999999998</v>
      </c>
      <c r="AP35" s="1" t="n">
        <v>81.3416666666667</v>
      </c>
      <c r="AQ35" s="1" t="n">
        <v>0.451047236921945</v>
      </c>
      <c r="AR35" s="1" t="n">
        <v>0.000102232683822763</v>
      </c>
      <c r="AU35" s="1" t="n">
        <v>78.5</v>
      </c>
      <c r="AV35" s="1" t="n">
        <v>0.479365182266052</v>
      </c>
      <c r="AW35" s="1" t="n">
        <v>0.000123944290854192</v>
      </c>
      <c r="AZ35" s="1" t="s">
        <v>36</v>
      </c>
      <c r="BA35" s="1" t="n">
        <f aca="false">MIN($AZ$5:$AZ$22)</f>
        <v>47.5</v>
      </c>
      <c r="BD35" s="1" t="n">
        <v>58.2333333333333</v>
      </c>
      <c r="BE35" s="1" t="n">
        <v>0.232995542334214</v>
      </c>
      <c r="BH35" s="1" t="n">
        <v>68.3083333333333</v>
      </c>
      <c r="BI35" s="1" t="n">
        <v>0.660377592483817</v>
      </c>
    </row>
    <row r="36" customFormat="false" ht="12.9" hidden="false" customHeight="false" outlineLevel="0" collapsed="false">
      <c r="A36" s="1" t="n">
        <v>91.135344723131</v>
      </c>
      <c r="B36" s="1" t="n">
        <v>0.182121390354249</v>
      </c>
      <c r="G36" s="1" t="n">
        <v>31</v>
      </c>
      <c r="H36" s="1" t="n">
        <v>79.85</v>
      </c>
      <c r="I36" s="1" t="n">
        <v>0.41515601910889</v>
      </c>
      <c r="M36" s="1" t="n">
        <v>90.379256028111</v>
      </c>
      <c r="N36" s="1" t="n">
        <v>0.210582402016847</v>
      </c>
      <c r="S36" s="4" t="s">
        <v>24</v>
      </c>
      <c r="W36" s="1" t="n">
        <v>32</v>
      </c>
      <c r="X36" s="1" t="n">
        <v>83.0833333333333</v>
      </c>
      <c r="Y36" s="1" t="n">
        <v>0.409731449603018</v>
      </c>
      <c r="AB36" s="1" t="n">
        <v>84.4904883072822</v>
      </c>
      <c r="AC36" s="1" t="n">
        <v>0.287925489131481</v>
      </c>
      <c r="AD36" s="1" t="n">
        <v>0.0002584</v>
      </c>
      <c r="AJ36" s="1" t="n">
        <v>32</v>
      </c>
      <c r="AK36" s="1" t="n">
        <v>82.1833333333333</v>
      </c>
      <c r="AL36" s="1" t="n">
        <v>0.409676369700605</v>
      </c>
      <c r="AM36" s="1" t="n">
        <v>0.0002584</v>
      </c>
      <c r="AP36" s="1" t="n">
        <v>83.2333333333333</v>
      </c>
      <c r="AQ36" s="1" t="n">
        <v>0.445880000080381</v>
      </c>
      <c r="AR36" s="1" t="n">
        <v>0.000102207106000396</v>
      </c>
      <c r="AU36" s="1" t="n">
        <v>81.2</v>
      </c>
      <c r="AV36" s="1" t="n">
        <v>0.474887771647114</v>
      </c>
      <c r="AW36" s="1" t="n">
        <v>0.000123720644193765</v>
      </c>
      <c r="AZ36" s="4" t="s">
        <v>37</v>
      </c>
      <c r="BA36" s="4" t="n">
        <f aca="false">MAX($AZ$5:$AZ$22)</f>
        <v>69.5916666666667</v>
      </c>
      <c r="BD36" s="1" t="n">
        <v>65.3416666666667</v>
      </c>
      <c r="BE36" s="1" t="n">
        <v>0.231476096789847</v>
      </c>
      <c r="BH36" s="1" t="n">
        <v>68.2</v>
      </c>
      <c r="BI36" s="1" t="n">
        <v>0.65866444512471</v>
      </c>
    </row>
    <row r="37" customFormat="false" ht="12.8" hidden="false" customHeight="false" outlineLevel="0" collapsed="false">
      <c r="A37" s="1" t="n">
        <v>91.0820307766873</v>
      </c>
      <c r="B37" s="1" t="n">
        <v>0.178614866046175</v>
      </c>
      <c r="G37" s="1" t="n">
        <v>32</v>
      </c>
      <c r="H37" s="1" t="n">
        <v>83.0833333333333</v>
      </c>
      <c r="I37" s="1" t="n">
        <v>0.409731449603018</v>
      </c>
      <c r="M37" s="1" t="n">
        <v>90.3671392221011</v>
      </c>
      <c r="N37" s="1" t="n">
        <v>0.209666543050158</v>
      </c>
      <c r="R37" s="1" t="s">
        <v>25</v>
      </c>
      <c r="S37" s="1" t="n">
        <f aca="false">AVERAGE($R$5:$R$35)</f>
        <v>82.5145890253007</v>
      </c>
      <c r="W37" s="1" t="n">
        <v>33</v>
      </c>
      <c r="X37" s="1" t="n">
        <v>84.125</v>
      </c>
      <c r="Y37" s="1" t="n">
        <v>0.405466708928537</v>
      </c>
      <c r="AB37" s="1" t="n">
        <v>85.6270447110142</v>
      </c>
      <c r="AC37" s="1" t="n">
        <v>0.283187514399329</v>
      </c>
      <c r="AD37" s="1" t="n">
        <v>0.000263350000000002</v>
      </c>
      <c r="AJ37" s="1" t="n">
        <v>33</v>
      </c>
      <c r="AK37" s="1" t="n">
        <v>84.5</v>
      </c>
      <c r="AL37" s="1" t="n">
        <v>0.39922130892653</v>
      </c>
      <c r="AM37" s="1" t="n">
        <v>0.000263350000000002</v>
      </c>
      <c r="AP37" s="1" t="n">
        <v>79.5666666666667</v>
      </c>
      <c r="AQ37" s="1" t="n">
        <v>0.439139398557545</v>
      </c>
      <c r="AR37" s="1" t="n">
        <v>0.00010217374002286</v>
      </c>
      <c r="AU37" s="1" t="n">
        <v>79.2333333333333</v>
      </c>
      <c r="AV37" s="1" t="n">
        <v>0.46722170990159</v>
      </c>
      <c r="AW37" s="1" t="n">
        <v>0.000123337724409582</v>
      </c>
      <c r="AZ37" s="1" t="s">
        <v>38</v>
      </c>
      <c r="BA37" s="1" t="n">
        <f aca="false">SUM($AZ$5:$AZ$22)</f>
        <v>1057.01666666667</v>
      </c>
      <c r="BD37" s="1" t="n">
        <v>69.05</v>
      </c>
      <c r="BE37" s="1" t="n">
        <v>0.225597474017123</v>
      </c>
      <c r="BH37" s="1" t="n">
        <v>73.5333333333333</v>
      </c>
      <c r="BI37" s="1" t="n">
        <v>0.63483342496571</v>
      </c>
    </row>
    <row r="38" customFormat="false" ht="12.8" hidden="false" customHeight="false" outlineLevel="0" collapsed="false">
      <c r="A38" s="1" t="n">
        <v>91.128074639525</v>
      </c>
      <c r="B38" s="1" t="n">
        <v>0.176981389332683</v>
      </c>
      <c r="G38" s="1" t="n">
        <v>33</v>
      </c>
      <c r="H38" s="1" t="n">
        <v>84.125</v>
      </c>
      <c r="I38" s="1" t="n">
        <v>0.405466708928537</v>
      </c>
      <c r="M38" s="1" t="n">
        <v>90.2629346904156</v>
      </c>
      <c r="N38" s="1" t="n">
        <v>0.20964164230612</v>
      </c>
      <c r="R38" s="1" t="s">
        <v>26</v>
      </c>
      <c r="S38" s="1" t="n">
        <f aca="false">SQRT(VAR($R$5:$R$35)/COUNT($R$5:$R$35))</f>
        <v>1.87717928894702</v>
      </c>
      <c r="W38" s="1" t="n">
        <v>34</v>
      </c>
      <c r="X38" s="1" t="n">
        <v>81.875</v>
      </c>
      <c r="Y38" s="1" t="n">
        <v>0.400111493811424</v>
      </c>
      <c r="AB38" s="1" t="n">
        <v>85.9735853628983</v>
      </c>
      <c r="AC38" s="1" t="n">
        <v>0.278775363708696</v>
      </c>
      <c r="AD38" s="1" t="n">
        <v>0.000268299999999999</v>
      </c>
      <c r="AJ38" s="1" t="n">
        <v>34</v>
      </c>
      <c r="AK38" s="1" t="n">
        <v>82.5916666666667</v>
      </c>
      <c r="AL38" s="1" t="n">
        <v>0.393923463311785</v>
      </c>
      <c r="AM38" s="1" t="n">
        <v>0.000268299999999999</v>
      </c>
      <c r="AP38" s="1" t="n">
        <v>81.4583333333333</v>
      </c>
      <c r="AQ38" s="1" t="n">
        <v>0.433534762879679</v>
      </c>
      <c r="AR38" s="1" t="n">
        <v>0.000102145997076253</v>
      </c>
      <c r="AU38" s="1" t="n">
        <v>77.8416666666667</v>
      </c>
      <c r="AV38" s="1" t="n">
        <v>0.463862365624035</v>
      </c>
      <c r="AW38" s="1" t="n">
        <v>0.000123169925162925</v>
      </c>
      <c r="AZ38" s="1" t="s">
        <v>39</v>
      </c>
      <c r="BA38" s="1" t="n">
        <f aca="false">COUNT($AZ$5:$AZ$22)</f>
        <v>18</v>
      </c>
      <c r="BD38" s="1" t="n">
        <v>72.4916666666667</v>
      </c>
      <c r="BE38" s="1" t="n">
        <v>0.221429683824084</v>
      </c>
      <c r="BH38" s="1" t="n">
        <v>72.1083333333333</v>
      </c>
      <c r="BI38" s="1" t="n">
        <v>0.628696946510628</v>
      </c>
    </row>
    <row r="39" customFormat="false" ht="12.8" hidden="false" customHeight="false" outlineLevel="0" collapsed="false">
      <c r="A39" s="1" t="n">
        <v>91.2007754755846</v>
      </c>
      <c r="B39" s="1" t="n">
        <v>0.176046146214489</v>
      </c>
      <c r="G39" s="1" t="n">
        <v>34</v>
      </c>
      <c r="H39" s="1" t="n">
        <v>81.875</v>
      </c>
      <c r="I39" s="1" t="n">
        <v>0.400111493811424</v>
      </c>
      <c r="M39" s="1" t="n">
        <v>90.386526111717</v>
      </c>
      <c r="N39" s="1" t="n">
        <v>0.208060123261905</v>
      </c>
      <c r="R39" s="1" t="s">
        <v>27</v>
      </c>
      <c r="S39" s="1" t="e">
        <f aca="false">MODE($R$5:$R$35)</f>
        <v>#VALUE!</v>
      </c>
      <c r="W39" s="1" t="n">
        <v>35</v>
      </c>
      <c r="X39" s="1" t="n">
        <v>81.1</v>
      </c>
      <c r="Y39" s="1" t="n">
        <v>0.39538591010357</v>
      </c>
      <c r="AB39" s="1" t="n">
        <v>87.7499091239549</v>
      </c>
      <c r="AC39" s="1" t="n">
        <v>0.275191223712698</v>
      </c>
      <c r="AD39" s="1" t="n">
        <v>0.000273250000000001</v>
      </c>
      <c r="AJ39" s="1" t="n">
        <v>35</v>
      </c>
      <c r="AK39" s="1" t="n">
        <v>80.775</v>
      </c>
      <c r="AL39" s="1" t="n">
        <v>0.385810585196084</v>
      </c>
      <c r="AM39" s="1" t="n">
        <v>0.000273250000000001</v>
      </c>
      <c r="AP39" s="1" t="n">
        <v>80.775</v>
      </c>
      <c r="AQ39" s="1" t="n">
        <v>0.428103020577543</v>
      </c>
      <c r="AR39" s="1" t="n">
        <v>0.000102119109951858</v>
      </c>
      <c r="AU39" s="1" t="n">
        <v>81.425</v>
      </c>
      <c r="AV39" s="1" t="n">
        <v>0.457870788284456</v>
      </c>
      <c r="AW39" s="1" t="n">
        <v>0.00012287064587479</v>
      </c>
      <c r="BD39" s="1" t="n">
        <v>49.775</v>
      </c>
      <c r="BE39" s="1" t="n">
        <v>0.213279574013341</v>
      </c>
      <c r="BH39" s="1" t="n">
        <v>70.7916666666667</v>
      </c>
      <c r="BI39" s="1" t="n">
        <v>0.611185025113986</v>
      </c>
    </row>
    <row r="40" customFormat="false" ht="12.8" hidden="false" customHeight="false" outlineLevel="0" collapsed="false">
      <c r="A40" s="1" t="n">
        <v>91.1692717799588</v>
      </c>
      <c r="B40" s="1" t="n">
        <v>0.174733613955398</v>
      </c>
      <c r="G40" s="1" t="n">
        <v>35</v>
      </c>
      <c r="H40" s="1" t="n">
        <v>81.1</v>
      </c>
      <c r="I40" s="1" t="n">
        <v>0.39538591010357</v>
      </c>
      <c r="M40" s="1" t="n">
        <v>90.3332121652732</v>
      </c>
      <c r="N40" s="1" t="n">
        <v>0.207013555515197</v>
      </c>
      <c r="R40" s="1" t="s">
        <v>28</v>
      </c>
      <c r="S40" s="1" t="n">
        <f aca="false">MEDIAN($R$5:$R$35)</f>
        <v>88.7265236883558</v>
      </c>
      <c r="W40" s="1" t="n">
        <v>36</v>
      </c>
      <c r="X40" s="1" t="n">
        <v>83.8833333333333</v>
      </c>
      <c r="Y40" s="1" t="n">
        <v>0.391270178848746</v>
      </c>
      <c r="AB40" s="1" t="n">
        <v>87.2191930207197</v>
      </c>
      <c r="AC40" s="1" t="n">
        <v>0.272433907110845</v>
      </c>
      <c r="AD40" s="1" t="n">
        <v>0.000278199999999998</v>
      </c>
      <c r="AJ40" s="1" t="n">
        <v>36</v>
      </c>
      <c r="AK40" s="1" t="n">
        <v>79.8833333333333</v>
      </c>
      <c r="AL40" s="1" t="n">
        <v>0.38073424712173</v>
      </c>
      <c r="AM40" s="1" t="n">
        <v>0.000278199999999998</v>
      </c>
      <c r="AP40" s="1" t="n">
        <v>83.9916666666667</v>
      </c>
      <c r="AQ40" s="1" t="n">
        <v>0.424093304666629</v>
      </c>
      <c r="AR40" s="1" t="n">
        <v>0.000102099261858101</v>
      </c>
      <c r="AU40" s="1" t="n">
        <v>81.3833333333333</v>
      </c>
      <c r="AV40" s="1" t="n">
        <v>0.45230722814989</v>
      </c>
      <c r="AW40" s="1" t="n">
        <v>0.000122592746046078</v>
      </c>
      <c r="BD40" s="1" t="n">
        <v>71.15</v>
      </c>
      <c r="BE40" s="1" t="n">
        <v>0.211022616767172</v>
      </c>
      <c r="BH40" s="1" t="n">
        <v>68.4166666666667</v>
      </c>
      <c r="BI40" s="1" t="n">
        <v>0.606817232456797</v>
      </c>
    </row>
    <row r="41" customFormat="false" ht="12.8" hidden="false" customHeight="false" outlineLevel="0" collapsed="false">
      <c r="A41" s="1" t="n">
        <v>91.3074033684721</v>
      </c>
      <c r="B41" s="1" t="n">
        <v>0.173932680980332</v>
      </c>
      <c r="G41" s="1" t="n">
        <v>36</v>
      </c>
      <c r="H41" s="1" t="n">
        <v>83.8833333333333</v>
      </c>
      <c r="I41" s="1" t="n">
        <v>0.391270178848746</v>
      </c>
      <c r="M41" s="1" t="n">
        <v>90.2605113292136</v>
      </c>
      <c r="N41" s="1" t="n">
        <v>0.206771919799428</v>
      </c>
      <c r="R41" s="1" t="s">
        <v>29</v>
      </c>
      <c r="S41" s="1" t="n">
        <f aca="false">QUARTILE($R$5:$R$35, 1)</f>
        <v>78.4357203441173</v>
      </c>
      <c r="W41" s="1" t="n">
        <v>37</v>
      </c>
      <c r="X41" s="1" t="n">
        <v>78.8333333333333</v>
      </c>
      <c r="Y41" s="1" t="n">
        <v>0.385817841171964</v>
      </c>
      <c r="AB41" s="1" t="n">
        <v>87.0132073185508</v>
      </c>
      <c r="AC41" s="1" t="n">
        <v>0.269934330342277</v>
      </c>
      <c r="AD41" s="1" t="n">
        <v>0.00028315</v>
      </c>
      <c r="AJ41" s="1" t="n">
        <v>37</v>
      </c>
      <c r="AK41" s="1" t="n">
        <v>79.7416666666667</v>
      </c>
      <c r="AL41" s="1" t="n">
        <v>0.374661047480254</v>
      </c>
      <c r="AM41" s="1" t="n">
        <v>0.00028315</v>
      </c>
      <c r="AP41" s="1" t="n">
        <v>85.2083333333333</v>
      </c>
      <c r="AQ41" s="1" t="n">
        <v>0.418680620600166</v>
      </c>
      <c r="AR41" s="1" t="n">
        <v>0.000102072469071973</v>
      </c>
      <c r="AU41" s="1" t="n">
        <v>84.3916666666667</v>
      </c>
      <c r="AV41" s="1" t="n">
        <v>0.447877655183074</v>
      </c>
      <c r="AW41" s="1" t="n">
        <v>0.000122371488876416</v>
      </c>
      <c r="BD41" s="1" t="n">
        <v>72.7083333333333</v>
      </c>
      <c r="BE41" s="1" t="n">
        <v>0.203866926750649</v>
      </c>
      <c r="BH41" s="1" t="n">
        <v>67.75</v>
      </c>
      <c r="BI41" s="1" t="n">
        <v>0.592181901115853</v>
      </c>
    </row>
    <row r="42" customFormat="false" ht="12.8" hidden="false" customHeight="false" outlineLevel="0" collapsed="false">
      <c r="A42" s="1" t="n">
        <v>91.2516660608264</v>
      </c>
      <c r="B42" s="1" t="n">
        <v>0.172921661556728</v>
      </c>
      <c r="G42" s="1" t="n">
        <v>37</v>
      </c>
      <c r="H42" s="1" t="n">
        <v>78.8333333333333</v>
      </c>
      <c r="I42" s="1" t="n">
        <v>0.385817841171964</v>
      </c>
      <c r="M42" s="1" t="n">
        <v>90.2411244395977</v>
      </c>
      <c r="N42" s="1" t="n">
        <v>0.206542061254863</v>
      </c>
      <c r="R42" s="1" t="s">
        <v>30</v>
      </c>
      <c r="S42" s="1" t="n">
        <f aca="false">QUARTILE($R$5:$R$35, 3)</f>
        <v>89.8303647158609</v>
      </c>
      <c r="W42" s="1" t="n">
        <v>38</v>
      </c>
      <c r="X42" s="1" t="n">
        <v>83.35</v>
      </c>
      <c r="Y42" s="1" t="n">
        <v>0.383088552113027</v>
      </c>
      <c r="AB42" s="1" t="n">
        <v>88.2418514479583</v>
      </c>
      <c r="AC42" s="1" t="n">
        <v>0.265756606171208</v>
      </c>
      <c r="AD42" s="1" t="n">
        <v>0.000288100000000001</v>
      </c>
      <c r="AJ42" s="1" t="n">
        <v>38</v>
      </c>
      <c r="AK42" s="1" t="n">
        <v>82.7583333333334</v>
      </c>
      <c r="AL42" s="1" t="n">
        <v>0.369192155725412</v>
      </c>
      <c r="AM42" s="1" t="n">
        <v>0.000288100000000001</v>
      </c>
      <c r="AP42" s="1" t="n">
        <v>83.3583333333333</v>
      </c>
      <c r="AQ42" s="1" t="n">
        <v>0.413288593895908</v>
      </c>
      <c r="AR42" s="1" t="n">
        <v>0.000102045778539787</v>
      </c>
      <c r="AU42" s="1" t="n">
        <v>81.7083333333333</v>
      </c>
      <c r="AV42" s="1" t="n">
        <v>0.442705318744757</v>
      </c>
      <c r="AW42" s="1" t="n">
        <v>0.00012211313067128</v>
      </c>
      <c r="BD42" s="1" t="n">
        <v>58.35</v>
      </c>
      <c r="BE42" s="1" t="n">
        <v>0.199636314644107</v>
      </c>
      <c r="BH42" s="1" t="n">
        <v>73.975</v>
      </c>
      <c r="BI42" s="1" t="n">
        <v>0.59146010024207</v>
      </c>
    </row>
    <row r="43" customFormat="false" ht="12.8" hidden="false" customHeight="false" outlineLevel="0" collapsed="false">
      <c r="A43" s="1" t="n">
        <v>91.0796074154853</v>
      </c>
      <c r="B43" s="1" t="n">
        <v>0.171740170835007</v>
      </c>
      <c r="G43" s="1" t="n">
        <v>38</v>
      </c>
      <c r="H43" s="1" t="n">
        <v>83.35</v>
      </c>
      <c r="I43" s="1" t="n">
        <v>0.383088552113027</v>
      </c>
      <c r="M43" s="1" t="n">
        <v>90.3138252756573</v>
      </c>
      <c r="N43" s="1" t="n">
        <v>0.205980629793579</v>
      </c>
      <c r="R43" s="1" t="s">
        <v>31</v>
      </c>
      <c r="S43" s="1" t="n">
        <f aca="false">VAR($R$5:$R$35)</f>
        <v>109.2378645684</v>
      </c>
      <c r="W43" s="1" t="n">
        <v>39</v>
      </c>
      <c r="X43" s="1" t="n">
        <v>82.875</v>
      </c>
      <c r="Y43" s="1" t="n">
        <v>0.378120050850962</v>
      </c>
      <c r="AB43" s="1" t="n">
        <v>86.972010178117</v>
      </c>
      <c r="AC43" s="1" t="n">
        <v>0.261075262778228</v>
      </c>
      <c r="AD43" s="1" t="n">
        <v>0.000293049999999999</v>
      </c>
      <c r="AJ43" s="1" t="n">
        <v>39</v>
      </c>
      <c r="AK43" s="1" t="n">
        <v>74.15</v>
      </c>
      <c r="AL43" s="1" t="n">
        <v>0.363189814790988</v>
      </c>
      <c r="AM43" s="1" t="n">
        <v>0.000293049999999999</v>
      </c>
      <c r="AP43" s="1" t="n">
        <v>85.0083333333333</v>
      </c>
      <c r="AQ43" s="1" t="n">
        <v>0.408556647074502</v>
      </c>
      <c r="AR43" s="1" t="n">
        <v>0.000102022355403018</v>
      </c>
      <c r="AU43" s="1" t="n">
        <v>81.7</v>
      </c>
      <c r="AV43" s="1" t="n">
        <v>0.437746359023458</v>
      </c>
      <c r="AW43" s="1" t="n">
        <v>0.000121865430633212</v>
      </c>
      <c r="BD43" s="1" t="n">
        <v>68.5583333333333</v>
      </c>
      <c r="BE43" s="1" t="n">
        <v>0.197166435785893</v>
      </c>
      <c r="BH43" s="1" t="n">
        <v>69.4416666666667</v>
      </c>
      <c r="BI43" s="1" t="n">
        <v>0.562069222489908</v>
      </c>
    </row>
    <row r="44" customFormat="false" ht="12.8" hidden="false" customHeight="false" outlineLevel="0" collapsed="false">
      <c r="A44" s="1" t="n">
        <v>91.2031988367866</v>
      </c>
      <c r="B44" s="1" t="n">
        <v>0.170696253387197</v>
      </c>
      <c r="G44" s="1" t="n">
        <v>39</v>
      </c>
      <c r="H44" s="1" t="n">
        <v>82.875</v>
      </c>
      <c r="I44" s="1" t="n">
        <v>0.378120050850962</v>
      </c>
      <c r="M44" s="1" t="n">
        <v>90.3380588876772</v>
      </c>
      <c r="N44" s="1" t="n">
        <v>0.204757430707255</v>
      </c>
      <c r="R44" s="1" t="s">
        <v>32</v>
      </c>
      <c r="S44" s="1" t="n">
        <f aca="false">STDEV($R$5:$R$35)</f>
        <v>10.4516919476418</v>
      </c>
      <c r="W44" s="1" t="n">
        <v>40</v>
      </c>
      <c r="X44" s="1" t="n">
        <v>82.8666666666667</v>
      </c>
      <c r="Y44" s="1" t="n">
        <v>0.37220907344747</v>
      </c>
      <c r="AB44" s="1" t="n">
        <v>88.5278080697928</v>
      </c>
      <c r="AC44" s="1" t="n">
        <v>0.259988483844265</v>
      </c>
      <c r="AD44" s="1" t="n">
        <v>0.000298</v>
      </c>
      <c r="AJ44" s="1" t="n">
        <v>40</v>
      </c>
      <c r="AK44" s="1" t="n">
        <v>82.1583333333333</v>
      </c>
      <c r="AL44" s="1" t="n">
        <v>0.359835944291371</v>
      </c>
      <c r="AM44" s="1" t="n">
        <v>0.000298</v>
      </c>
      <c r="AP44" s="1" t="n">
        <v>80.425</v>
      </c>
      <c r="AQ44" s="1" t="n">
        <v>0.404458913022775</v>
      </c>
      <c r="AR44" s="1" t="n">
        <v>0.000102002071619463</v>
      </c>
      <c r="AU44" s="1" t="n">
        <v>83.3</v>
      </c>
      <c r="AV44" s="1" t="n">
        <v>0.432981511454847</v>
      </c>
      <c r="AW44" s="1" t="n">
        <v>0.000121627426497188</v>
      </c>
      <c r="BD44" s="1" t="n">
        <v>65.45</v>
      </c>
      <c r="BE44" s="1" t="n">
        <v>0.192981174521482</v>
      </c>
      <c r="BH44" s="1" t="n">
        <v>62.9083333333333</v>
      </c>
      <c r="BI44" s="1" t="n">
        <v>0.566994584000695</v>
      </c>
    </row>
    <row r="45" customFormat="false" ht="12.9" hidden="false" customHeight="false" outlineLevel="0" collapsed="false">
      <c r="A45" s="1" t="n">
        <v>91.1474615291409</v>
      </c>
      <c r="B45" s="1" t="n">
        <v>0.169616495149751</v>
      </c>
      <c r="G45" s="1" t="n">
        <v>40</v>
      </c>
      <c r="H45" s="1" t="n">
        <v>82.8666666666667</v>
      </c>
      <c r="I45" s="1" t="n">
        <v>0.37220907344747</v>
      </c>
      <c r="M45" s="1" t="n">
        <v>90.2241609111838</v>
      </c>
      <c r="N45" s="1" t="n">
        <v>0.204592197931582</v>
      </c>
      <c r="R45" s="1" t="s">
        <v>33</v>
      </c>
      <c r="S45" s="1" t="n">
        <f aca="false">KURT($R$5:$R$35)</f>
        <v>5.42068060498188</v>
      </c>
      <c r="W45" s="1" t="n">
        <v>41</v>
      </c>
      <c r="X45" s="1" t="n">
        <v>80.2</v>
      </c>
      <c r="Y45" s="1" t="n">
        <v>0.370153789263544</v>
      </c>
      <c r="AC45" s="4" t="s">
        <v>24</v>
      </c>
      <c r="AE45" s="4" t="s">
        <v>24</v>
      </c>
      <c r="AJ45" s="1" t="n">
        <v>41</v>
      </c>
      <c r="AK45" s="1" t="n">
        <v>82.8583333333333</v>
      </c>
      <c r="AL45" s="1" t="n">
        <v>0.350064465390848</v>
      </c>
      <c r="AM45" s="1" t="n">
        <v>0.000302950000000002</v>
      </c>
      <c r="AP45" s="1" t="n">
        <v>84.15</v>
      </c>
      <c r="AQ45" s="1" t="n">
        <v>0.399605748940633</v>
      </c>
      <c r="AR45" s="1" t="n">
        <v>0.000101978048457256</v>
      </c>
      <c r="AU45" s="1" t="n">
        <v>83.3166666666667</v>
      </c>
      <c r="AV45" s="1" t="n">
        <v>0.431134212499997</v>
      </c>
      <c r="AW45" s="1" t="n">
        <v>0.000121535153914356</v>
      </c>
      <c r="BD45" s="1" t="n">
        <v>69.2333333333333</v>
      </c>
      <c r="BE45" s="1" t="n">
        <v>0.930229627882748</v>
      </c>
      <c r="BH45" s="1" t="n">
        <v>67.3</v>
      </c>
      <c r="BI45" s="1" t="n">
        <v>0.792996403123778</v>
      </c>
    </row>
    <row r="46" customFormat="false" ht="12.8" hidden="false" customHeight="false" outlineLevel="0" collapsed="false">
      <c r="B46" s="4" t="s">
        <v>24</v>
      </c>
      <c r="G46" s="1" t="n">
        <v>41</v>
      </c>
      <c r="H46" s="1" t="n">
        <v>80.2</v>
      </c>
      <c r="I46" s="1" t="n">
        <v>0.370153789263544</v>
      </c>
      <c r="M46" s="1" t="n">
        <v>90.4107597237368</v>
      </c>
      <c r="N46" s="1" t="n">
        <v>0.203903583593426</v>
      </c>
      <c r="R46" s="1" t="s">
        <v>34</v>
      </c>
      <c r="S46" s="1" t="n">
        <f aca="false">SKEW($R$5:$R$35)</f>
        <v>-2.05739401423495</v>
      </c>
      <c r="W46" s="1" t="n">
        <v>42</v>
      </c>
      <c r="X46" s="1" t="n">
        <v>84.4083333333333</v>
      </c>
      <c r="Y46" s="1" t="n">
        <v>0.364935074851457</v>
      </c>
      <c r="AB46" s="1" t="s">
        <v>25</v>
      </c>
      <c r="AC46" s="1" t="n">
        <f aca="false">AVERAGE($AB$5:$AB$44)</f>
        <v>83.1303768326669</v>
      </c>
      <c r="AD46" s="1" t="s">
        <v>25</v>
      </c>
      <c r="AE46" s="1" t="n">
        <f aca="false">AVERAGE($AD$5:$AD$44)</f>
        <v>0.000201475</v>
      </c>
      <c r="AJ46" s="1" t="n">
        <v>42</v>
      </c>
      <c r="AK46" s="1" t="n">
        <v>83.6</v>
      </c>
      <c r="AL46" s="1" t="n">
        <v>0.346018370661908</v>
      </c>
      <c r="AM46" s="1" t="n">
        <v>0.000307899999999999</v>
      </c>
      <c r="AP46" s="1" t="n">
        <v>78.7583333333333</v>
      </c>
      <c r="AQ46" s="1" t="n">
        <v>0.393736244995457</v>
      </c>
      <c r="AR46" s="1" t="n">
        <v>0.000101948994412728</v>
      </c>
      <c r="AU46" s="1" t="n">
        <v>83.4916666666667</v>
      </c>
      <c r="AV46" s="1" t="n">
        <v>0.423860115314852</v>
      </c>
      <c r="AW46" s="1" t="n">
        <v>0.000121171812759964</v>
      </c>
      <c r="BD46" s="1" t="n">
        <v>69.1166666666667</v>
      </c>
      <c r="BE46" s="1" t="n">
        <v>0.813081066110241</v>
      </c>
      <c r="BH46" s="1" t="n">
        <v>73.6166666666667</v>
      </c>
      <c r="BI46" s="1" t="n">
        <v>0.689427423833021</v>
      </c>
    </row>
    <row r="47" customFormat="false" ht="12.8" hidden="false" customHeight="false" outlineLevel="0" collapsed="false">
      <c r="A47" s="1" t="s">
        <v>25</v>
      </c>
      <c r="B47" s="1" t="n">
        <f aca="false">AVERAGE($A$6:$A$45)</f>
        <v>84.4630437416697</v>
      </c>
      <c r="G47" s="1" t="n">
        <v>42</v>
      </c>
      <c r="H47" s="1" t="n">
        <v>84.4083333333333</v>
      </c>
      <c r="I47" s="1" t="n">
        <v>0.364935074851457</v>
      </c>
      <c r="M47" s="1" t="n">
        <v>90.2871683024355</v>
      </c>
      <c r="N47" s="1" t="n">
        <v>0.20316230238926</v>
      </c>
      <c r="R47" s="1" t="s">
        <v>35</v>
      </c>
      <c r="S47" s="1" t="n">
        <f aca="false">MAX($R$5:$R$35)-MIN($R$5:$R$35)</f>
        <v>47.2506967163456</v>
      </c>
      <c r="W47" s="1" t="n">
        <v>43</v>
      </c>
      <c r="X47" s="1" t="n">
        <v>82.175</v>
      </c>
      <c r="Y47" s="1" t="n">
        <v>0.361082366884136</v>
      </c>
      <c r="AB47" s="1" t="s">
        <v>26</v>
      </c>
      <c r="AC47" s="1" t="n">
        <f aca="false">SQRT(VAR($AB$5:$AB$44)/COUNT($AB$5:$AB$44))</f>
        <v>0.891668099145594</v>
      </c>
      <c r="AD47" s="1" t="s">
        <v>26</v>
      </c>
      <c r="AE47" s="1" t="n">
        <f aca="false">SQRT(VAR($AD$5:$AD$44)/COUNT($AD$5:$AD$44))</f>
        <v>9.14969261778777E-006</v>
      </c>
      <c r="AJ47" s="1" t="n">
        <v>43</v>
      </c>
      <c r="AK47" s="1" t="n">
        <v>85.625</v>
      </c>
      <c r="AL47" s="1" t="n">
        <v>0.343462358786862</v>
      </c>
      <c r="AM47" s="1" t="n">
        <v>0.000312850000000001</v>
      </c>
      <c r="AP47" s="1" t="n">
        <v>78.15</v>
      </c>
      <c r="AQ47" s="1" t="n">
        <v>0.392365126403918</v>
      </c>
      <c r="AR47" s="1" t="n">
        <v>0.000101942207375697</v>
      </c>
      <c r="AU47" s="1" t="n">
        <v>83.3833333333334</v>
      </c>
      <c r="AV47" s="1" t="n">
        <v>0.420345066802334</v>
      </c>
      <c r="AW47" s="1" t="n">
        <v>0.000120996236086799</v>
      </c>
      <c r="BD47" s="1" t="n">
        <v>56.7416666666667</v>
      </c>
      <c r="BE47" s="1" t="n">
        <v>0.757815487349211</v>
      </c>
      <c r="BH47" s="1" t="n">
        <v>72.7333333333333</v>
      </c>
      <c r="BI47" s="1" t="n">
        <v>0.648422972035052</v>
      </c>
    </row>
    <row r="48" customFormat="false" ht="12.8" hidden="false" customHeight="false" outlineLevel="0" collapsed="false">
      <c r="A48" s="1" t="s">
        <v>26</v>
      </c>
      <c r="B48" s="1" t="n">
        <f aca="false">SQRT(VAR($A$6:$A$45)/COUNT($A$6:$A$45))</f>
        <v>1.56078783819782</v>
      </c>
      <c r="G48" s="1" t="n">
        <v>43</v>
      </c>
      <c r="H48" s="1" t="n">
        <v>82.175</v>
      </c>
      <c r="I48" s="1" t="n">
        <v>0.361082366884136</v>
      </c>
      <c r="M48" s="1" t="n">
        <v>90.1344965467103</v>
      </c>
      <c r="N48" s="1" t="n">
        <v>0.203104793770659</v>
      </c>
      <c r="R48" s="1" t="s">
        <v>36</v>
      </c>
      <c r="S48" s="1" t="n">
        <f aca="false">MIN($R$5:$R$35)</f>
        <v>43.8846480067854</v>
      </c>
      <c r="W48" s="1" t="n">
        <v>44</v>
      </c>
      <c r="X48" s="1" t="n">
        <v>84.3416666666667</v>
      </c>
      <c r="Y48" s="1" t="n">
        <v>0.358934573273161</v>
      </c>
      <c r="AB48" s="1" t="s">
        <v>27</v>
      </c>
      <c r="AC48" s="1" t="e">
        <f aca="false">MODE($AB$5:$AB$44)</f>
        <v>#VALUE!</v>
      </c>
      <c r="AD48" s="1" t="s">
        <v>27</v>
      </c>
      <c r="AE48" s="1" t="e">
        <f aca="false">MODE($AD$5:$AD$44)</f>
        <v>#VALUE!</v>
      </c>
      <c r="AJ48" s="1" t="n">
        <v>44</v>
      </c>
      <c r="AK48" s="1" t="n">
        <v>83.525</v>
      </c>
      <c r="AL48" s="1" t="n">
        <v>0.338739263001027</v>
      </c>
      <c r="AM48" s="1" t="n">
        <v>0.000317799999999998</v>
      </c>
      <c r="AP48" s="1" t="n">
        <v>83.5166666666667</v>
      </c>
      <c r="AQ48" s="1" t="n">
        <v>0.388134126914844</v>
      </c>
      <c r="AR48" s="1" t="n">
        <v>0.000101921263928229</v>
      </c>
      <c r="AU48" s="1" t="n">
        <v>84.0416666666667</v>
      </c>
      <c r="AV48" s="1" t="n">
        <v>0.417230721062689</v>
      </c>
      <c r="AW48" s="1" t="n">
        <v>0.000120840674517065</v>
      </c>
      <c r="BD48" s="1" t="n">
        <v>63.8916666666667</v>
      </c>
      <c r="BE48" s="1" t="n">
        <v>0.720822891446827</v>
      </c>
      <c r="BH48" s="1" t="n">
        <v>73.2333333333333</v>
      </c>
      <c r="BI48" s="1" t="n">
        <v>0.624776340560364</v>
      </c>
    </row>
    <row r="49" customFormat="false" ht="12.8" hidden="false" customHeight="false" outlineLevel="0" collapsed="false">
      <c r="A49" s="1" t="s">
        <v>27</v>
      </c>
      <c r="B49" s="1" t="e">
        <f aca="false">MODE($A$6:$A$45)</f>
        <v>#VALUE!</v>
      </c>
      <c r="G49" s="1" t="n">
        <v>44</v>
      </c>
      <c r="H49" s="1" t="n">
        <v>84.3416666666667</v>
      </c>
      <c r="I49" s="1" t="n">
        <v>0.358934573273161</v>
      </c>
      <c r="M49" s="1" t="n">
        <v>90.3622924996971</v>
      </c>
      <c r="N49" s="1" t="n">
        <v>0.202586198655828</v>
      </c>
      <c r="R49" s="4" t="s">
        <v>37</v>
      </c>
      <c r="S49" s="4" t="n">
        <f aca="false">MAX($R$5:$R$35)</f>
        <v>91.135344723131</v>
      </c>
      <c r="W49" s="1" t="n">
        <v>45</v>
      </c>
      <c r="X49" s="1" t="n">
        <v>85.0333333333333</v>
      </c>
      <c r="Y49" s="1" t="n">
        <v>0.356971137876958</v>
      </c>
      <c r="AB49" s="1" t="s">
        <v>28</v>
      </c>
      <c r="AC49" s="1" t="n">
        <f aca="false">MEDIAN($AB$5:$AB$44)</f>
        <v>85.0830001211681</v>
      </c>
      <c r="AD49" s="1" t="s">
        <v>28</v>
      </c>
      <c r="AE49" s="1" t="n">
        <f aca="false">MEDIAN($AD$5:$AD$44)</f>
        <v>0.000201474999999999</v>
      </c>
      <c r="AJ49" s="1" t="n">
        <v>45</v>
      </c>
      <c r="AK49" s="1" t="n">
        <v>84.975</v>
      </c>
      <c r="AL49" s="1" t="n">
        <v>0.332377286194993</v>
      </c>
      <c r="AM49" s="1" t="n">
        <v>0.00032275</v>
      </c>
      <c r="AP49" s="1" t="n">
        <v>81.2</v>
      </c>
      <c r="AQ49" s="1" t="n">
        <v>0.38532486955113</v>
      </c>
      <c r="AR49" s="1" t="n">
        <v>0.000101907358104279</v>
      </c>
      <c r="AU49" s="1" t="n">
        <v>82.6833333333333</v>
      </c>
      <c r="AV49" s="1" t="n">
        <v>0.412657429287429</v>
      </c>
      <c r="AW49" s="1" t="n">
        <v>0.000120612238592923</v>
      </c>
      <c r="BD49" s="1" t="n">
        <v>70.6583333333333</v>
      </c>
      <c r="BE49" s="1" t="n">
        <v>0.696624052613529</v>
      </c>
      <c r="BH49" s="1" t="n">
        <v>64.4416666666667</v>
      </c>
      <c r="BI49" s="1" t="n">
        <v>0.603904154763293</v>
      </c>
    </row>
    <row r="50" customFormat="false" ht="12.8" hidden="false" customHeight="false" outlineLevel="0" collapsed="false">
      <c r="A50" s="1" t="s">
        <v>28</v>
      </c>
      <c r="B50" s="1" t="n">
        <f aca="false">MEDIAN($A$6:$A$45)</f>
        <v>89.5419847328244</v>
      </c>
      <c r="G50" s="1" t="n">
        <v>45</v>
      </c>
      <c r="H50" s="1" t="n">
        <v>85.0333333333333</v>
      </c>
      <c r="I50" s="1" t="n">
        <v>0.356971137876958</v>
      </c>
      <c r="M50" s="1" t="n">
        <v>90.4834605597964</v>
      </c>
      <c r="N50" s="1" t="n">
        <v>0.198933249361092</v>
      </c>
      <c r="R50" s="1" t="s">
        <v>38</v>
      </c>
      <c r="S50" s="1" t="n">
        <f aca="false">SUM($R$5:$R$35)</f>
        <v>2557.95225978432</v>
      </c>
      <c r="W50" s="1" t="n">
        <v>46</v>
      </c>
      <c r="X50" s="1" t="n">
        <v>83.4333333333333</v>
      </c>
      <c r="Y50" s="1" t="n">
        <v>0.353628270852286</v>
      </c>
      <c r="AB50" s="1" t="s">
        <v>29</v>
      </c>
      <c r="AC50" s="1" t="n">
        <f aca="false">QUARTILE($AB$5:$AB$44, 1)</f>
        <v>81.9235429540773</v>
      </c>
      <c r="AD50" s="1" t="s">
        <v>29</v>
      </c>
      <c r="AE50" s="1" t="n">
        <f aca="false">QUARTILE($AD$5:$AD$44, 1)</f>
        <v>0.0001532125</v>
      </c>
      <c r="AJ50" s="1" t="n">
        <v>46</v>
      </c>
      <c r="AK50" s="1" t="n">
        <v>85.3916666666667</v>
      </c>
      <c r="AL50" s="1" t="n">
        <v>0.327945424803793</v>
      </c>
      <c r="AM50" s="1" t="n">
        <v>0.000327700000000001</v>
      </c>
      <c r="AP50" s="1" t="n">
        <v>83.375</v>
      </c>
      <c r="AQ50" s="1" t="n">
        <v>0.381163746690445</v>
      </c>
      <c r="AR50" s="1" t="n">
        <v>0.00010188676054612</v>
      </c>
      <c r="AU50" s="1" t="n">
        <v>83.775</v>
      </c>
      <c r="AV50" s="1" t="n">
        <v>0.409194016157945</v>
      </c>
      <c r="AW50" s="1" t="n">
        <v>0.000120439241107099</v>
      </c>
      <c r="BD50" s="1" t="n">
        <v>49.6166666666667</v>
      </c>
      <c r="BE50" s="1" t="n">
        <v>0.670066202563772</v>
      </c>
      <c r="BH50" s="1" t="n">
        <v>72.1083333333333</v>
      </c>
      <c r="BI50" s="1" t="n">
        <v>0.586417867875557</v>
      </c>
    </row>
    <row r="51" customFormat="false" ht="12.8" hidden="false" customHeight="false" outlineLevel="0" collapsed="false">
      <c r="A51" s="1" t="s">
        <v>29</v>
      </c>
      <c r="B51" s="1" t="n">
        <f aca="false">QUARTILE($A$6:$A$45, 1)</f>
        <v>79.7837150127226</v>
      </c>
      <c r="G51" s="1" t="n">
        <v>46</v>
      </c>
      <c r="H51" s="1" t="n">
        <v>83.4333333333333</v>
      </c>
      <c r="I51" s="1" t="n">
        <v>0.353628270852286</v>
      </c>
      <c r="M51" s="1" t="n">
        <v>90.4592269477766</v>
      </c>
      <c r="N51" s="1" t="n">
        <v>0.198608456773143</v>
      </c>
      <c r="R51" s="1" t="s">
        <v>39</v>
      </c>
      <c r="S51" s="1" t="n">
        <f aca="false">COUNT($R$5:$R$35)</f>
        <v>31</v>
      </c>
      <c r="W51" s="1" t="n">
        <v>47</v>
      </c>
      <c r="X51" s="1" t="n">
        <v>84.6666666666667</v>
      </c>
      <c r="Y51" s="1" t="n">
        <v>0.347211929081854</v>
      </c>
      <c r="AB51" s="1" t="s">
        <v>30</v>
      </c>
      <c r="AC51" s="1" t="n">
        <f aca="false">QUARTILE($AB$5:$AB$44, 3)</f>
        <v>86.5018781049315</v>
      </c>
      <c r="AD51" s="1" t="s">
        <v>30</v>
      </c>
      <c r="AE51" s="1" t="n">
        <f aca="false">QUARTILE($AD$5:$AD$44, 3)</f>
        <v>0.000249737500000001</v>
      </c>
      <c r="AJ51" s="1" t="n">
        <v>47</v>
      </c>
      <c r="AK51" s="1" t="n">
        <v>82.9083333333333</v>
      </c>
      <c r="AL51" s="1" t="n">
        <v>0.323397997854107</v>
      </c>
      <c r="AM51" s="1" t="n">
        <v>0.000332649999999999</v>
      </c>
      <c r="AP51" s="1" t="n">
        <v>83.2666666666667</v>
      </c>
      <c r="AQ51" s="1" t="n">
        <v>0.376645047527386</v>
      </c>
      <c r="AR51" s="1" t="n">
        <v>0.000101864392985261</v>
      </c>
      <c r="AU51" s="1" t="n">
        <v>78.6583333333333</v>
      </c>
      <c r="AV51" s="1" t="n">
        <v>0.407081893702814</v>
      </c>
      <c r="AW51" s="1" t="n">
        <v>0.000120333740590441</v>
      </c>
      <c r="BD51" s="1" t="n">
        <v>67.825</v>
      </c>
      <c r="BE51" s="1" t="n">
        <v>0.649098068158001</v>
      </c>
      <c r="BH51" s="1" t="n">
        <v>73.5</v>
      </c>
      <c r="BI51" s="1" t="n">
        <v>0.580269864945015</v>
      </c>
    </row>
    <row r="52" customFormat="false" ht="12.8" hidden="false" customHeight="false" outlineLevel="0" collapsed="false">
      <c r="A52" s="1" t="s">
        <v>30</v>
      </c>
      <c r="B52" s="1" t="n">
        <f aca="false">QUARTILE($A$6:$A$45, 3)</f>
        <v>90.8178844056707</v>
      </c>
      <c r="G52" s="1" t="n">
        <v>47</v>
      </c>
      <c r="H52" s="1" t="n">
        <v>84.6666666666667</v>
      </c>
      <c r="I52" s="1" t="n">
        <v>0.347211929081854</v>
      </c>
      <c r="M52" s="1" t="n">
        <v>90.4277232521507</v>
      </c>
      <c r="N52" s="1" t="n">
        <v>0.198549494601546</v>
      </c>
      <c r="W52" s="1" t="n">
        <v>48</v>
      </c>
      <c r="X52" s="1" t="n">
        <v>83.2833333333333</v>
      </c>
      <c r="Y52" s="1" t="n">
        <v>0.344768662982658</v>
      </c>
      <c r="AB52" s="1" t="s">
        <v>31</v>
      </c>
      <c r="AC52" s="1" t="n">
        <f aca="false">VAR($AB$5:$AB$44)</f>
        <v>31.8028799613567</v>
      </c>
      <c r="AD52" s="1" t="s">
        <v>31</v>
      </c>
      <c r="AE52" s="1" t="n">
        <f aca="false">VAR($AD$5:$AD$44)</f>
        <v>3.348675E-009</v>
      </c>
      <c r="AJ52" s="1" t="n">
        <v>48</v>
      </c>
      <c r="AK52" s="1" t="n">
        <v>78.5083333333333</v>
      </c>
      <c r="AL52" s="1" t="n">
        <v>0.320836351020758</v>
      </c>
      <c r="AM52" s="1" t="n">
        <v>0.0003376</v>
      </c>
      <c r="AP52" s="1" t="n">
        <v>83.525</v>
      </c>
      <c r="AQ52" s="1" t="n">
        <v>0.374141632811601</v>
      </c>
      <c r="AR52" s="1" t="n">
        <v>0.00010185200108242</v>
      </c>
      <c r="AU52" s="1" t="n">
        <v>83.3166666666667</v>
      </c>
      <c r="AV52" s="1" t="n">
        <v>0.403594359469566</v>
      </c>
      <c r="AW52" s="1" t="n">
        <v>0.000120159538255505</v>
      </c>
      <c r="BD52" s="1" t="n">
        <v>73.725</v>
      </c>
      <c r="BE52" s="1" t="n">
        <v>0.630452654064337</v>
      </c>
      <c r="BH52" s="1" t="n">
        <v>71.3</v>
      </c>
      <c r="BI52" s="1" t="n">
        <v>0.55380794691887</v>
      </c>
    </row>
    <row r="53" customFormat="false" ht="12.8" hidden="false" customHeight="false" outlineLevel="0" collapsed="false">
      <c r="A53" s="1" t="s">
        <v>31</v>
      </c>
      <c r="B53" s="1" t="n">
        <f aca="false">VAR($A$6:$A$45)</f>
        <v>97.4423470346489</v>
      </c>
      <c r="G53" s="1" t="n">
        <v>48</v>
      </c>
      <c r="H53" s="1" t="n">
        <v>83.2833333333333</v>
      </c>
      <c r="I53" s="1" t="n">
        <v>0.344768662982658</v>
      </c>
      <c r="M53" s="1" t="n">
        <v>90.3501756936872</v>
      </c>
      <c r="N53" s="1" t="n">
        <v>0.198811634389624</v>
      </c>
      <c r="W53" s="1" t="n">
        <v>49</v>
      </c>
      <c r="X53" s="1" t="n">
        <v>80.9416666666667</v>
      </c>
      <c r="Y53" s="1" t="n">
        <v>0.342112197407654</v>
      </c>
      <c r="AB53" s="1" t="s">
        <v>32</v>
      </c>
      <c r="AC53" s="1" t="n">
        <f aca="false">STDEV($AB$5:$AB$44)</f>
        <v>5.63940422042583</v>
      </c>
      <c r="AD53" s="1" t="s">
        <v>32</v>
      </c>
      <c r="AE53" s="1" t="n">
        <f aca="false">STDEV($AD$5:$AD$44)</f>
        <v>5.78677371252756E-005</v>
      </c>
      <c r="AJ53" s="1" t="n">
        <v>49</v>
      </c>
      <c r="AK53" s="1" t="n">
        <v>81.0666666666667</v>
      </c>
      <c r="AL53" s="1" t="n">
        <v>0.313348574011819</v>
      </c>
      <c r="AM53" s="1" t="n">
        <v>0.000342550000000002</v>
      </c>
      <c r="AP53" s="1" t="n">
        <v>80</v>
      </c>
      <c r="AQ53" s="1" t="n">
        <v>0.369315788848822</v>
      </c>
      <c r="AR53" s="1" t="n">
        <v>0.0001018281131548</v>
      </c>
      <c r="AU53" s="1" t="n">
        <v>80.875</v>
      </c>
      <c r="AV53" s="1" t="n">
        <v>0.399868757867101</v>
      </c>
      <c r="AW53" s="1" t="n">
        <v>0.000119973444455469</v>
      </c>
      <c r="BD53" s="1" t="n">
        <v>71.15</v>
      </c>
      <c r="BE53" s="1" t="n">
        <v>0.613280457919086</v>
      </c>
      <c r="BH53" s="1" t="n">
        <v>72.725</v>
      </c>
      <c r="BI53" s="1" t="n">
        <v>0.539842488351407</v>
      </c>
    </row>
    <row r="54" customFormat="false" ht="12.8" hidden="false" customHeight="false" outlineLevel="0" collapsed="false">
      <c r="A54" s="1" t="s">
        <v>32</v>
      </c>
      <c r="B54" s="1" t="n">
        <f aca="false">STDEV($A$6:$A$45)</f>
        <v>9.87128902599093</v>
      </c>
      <c r="G54" s="1" t="n">
        <v>49</v>
      </c>
      <c r="H54" s="1" t="n">
        <v>80.9416666666667</v>
      </c>
      <c r="I54" s="1" t="n">
        <v>0.342112197407654</v>
      </c>
      <c r="M54" s="1" t="n">
        <v>90.3525990548891</v>
      </c>
      <c r="N54" s="1" t="n">
        <v>0.19889103579425</v>
      </c>
      <c r="W54" s="1" t="n">
        <v>50</v>
      </c>
      <c r="X54" s="1" t="n">
        <v>84.7583333333333</v>
      </c>
      <c r="Y54" s="1" t="n">
        <v>0.338124136998455</v>
      </c>
      <c r="AB54" s="1" t="s">
        <v>33</v>
      </c>
      <c r="AC54" s="1" t="n">
        <f aca="false">KURT($AB$5:$AB$44)</f>
        <v>7.21204846693621</v>
      </c>
      <c r="AD54" s="1" t="s">
        <v>33</v>
      </c>
      <c r="AE54" s="1" t="n">
        <f aca="false">KURT($AD$5:$AD$44)</f>
        <v>-1.20000000000001</v>
      </c>
      <c r="AJ54" s="1" t="n">
        <v>50</v>
      </c>
      <c r="AK54" s="1" t="n">
        <v>78.925</v>
      </c>
      <c r="AL54" s="1" t="n">
        <v>0.309835225486679</v>
      </c>
      <c r="AM54" s="1" t="n">
        <v>0.000347499999999999</v>
      </c>
      <c r="AP54" s="1" t="n">
        <v>83.6333333333333</v>
      </c>
      <c r="AQ54" s="1" t="n">
        <v>0.367262792040798</v>
      </c>
      <c r="AR54" s="1" t="n">
        <v>0.0001018179508206</v>
      </c>
      <c r="AU54" s="1" t="n">
        <v>82.9083333333333</v>
      </c>
      <c r="AV54" s="1" t="n">
        <v>0.393942017926336</v>
      </c>
      <c r="AW54" s="1" t="n">
        <v>0.000119677403795436</v>
      </c>
      <c r="BD54" s="1" t="n">
        <v>58.7666666666667</v>
      </c>
      <c r="BE54" s="1" t="n">
        <v>0.60328729701703</v>
      </c>
      <c r="BH54" s="1" t="n">
        <v>73.25</v>
      </c>
      <c r="BI54" s="1" t="n">
        <v>0.522632468293216</v>
      </c>
    </row>
    <row r="55" customFormat="false" ht="13" hidden="false" customHeight="false" outlineLevel="0" collapsed="false">
      <c r="A55" s="1" t="s">
        <v>33</v>
      </c>
      <c r="B55" s="1" t="n">
        <f aca="false">KURT($A$6:$A$45)</f>
        <v>6.73965439814722</v>
      </c>
      <c r="G55" s="1" t="n">
        <v>50</v>
      </c>
      <c r="H55" s="1" t="n">
        <v>84.7583333333333</v>
      </c>
      <c r="I55" s="1" t="n">
        <v>0.338124136998455</v>
      </c>
      <c r="N55" s="4" t="s">
        <v>24</v>
      </c>
      <c r="W55" s="1" t="n">
        <v>51</v>
      </c>
      <c r="X55" s="1" t="n">
        <v>85.8666666666667</v>
      </c>
      <c r="Y55" s="1" t="n">
        <v>0.338440215377919</v>
      </c>
      <c r="AB55" s="1" t="s">
        <v>34</v>
      </c>
      <c r="AC55" s="1" t="n">
        <f aca="false">SKEW($AB$5:$AB$44)</f>
        <v>-2.45112832646096</v>
      </c>
      <c r="AD55" s="1" t="s">
        <v>34</v>
      </c>
      <c r="AE55" s="1" t="n">
        <f aca="false">SKEW($AD$5:$AD$44)</f>
        <v>6.71227955508867E-016</v>
      </c>
      <c r="AJ55" s="1" t="n">
        <v>51</v>
      </c>
      <c r="AK55" s="1" t="n">
        <v>85.5583333333333</v>
      </c>
      <c r="AL55" s="1" t="n">
        <v>0.30515208201749</v>
      </c>
      <c r="AM55" s="1" t="n">
        <v>0.000352450000000001</v>
      </c>
      <c r="AP55" s="1" t="n">
        <v>80.9083333333333</v>
      </c>
      <c r="AQ55" s="1" t="n">
        <v>0.362631813422449</v>
      </c>
      <c r="AR55" s="1" t="n">
        <v>0.000101795027476443</v>
      </c>
      <c r="AU55" s="1" t="n">
        <v>83.7583333333333</v>
      </c>
      <c r="AV55" s="1" t="n">
        <v>0.39185921555516</v>
      </c>
      <c r="AW55" s="1" t="n">
        <v>0.000119573367816981</v>
      </c>
      <c r="BD55" s="1" t="n">
        <v>65.9666666666667</v>
      </c>
      <c r="BE55" s="1" t="n">
        <v>0.589851369354516</v>
      </c>
      <c r="BH55" s="1" t="n">
        <v>67.7416666666667</v>
      </c>
      <c r="BI55" s="1" t="n">
        <v>0.520397162323059</v>
      </c>
    </row>
    <row r="56" customFormat="false" ht="12.8" hidden="false" customHeight="false" outlineLevel="0" collapsed="false">
      <c r="A56" s="1" t="s">
        <v>34</v>
      </c>
      <c r="B56" s="1" t="n">
        <f aca="false">SKEW($A$6:$A$45)</f>
        <v>-2.31739022671175</v>
      </c>
      <c r="G56" s="1" t="n">
        <v>51</v>
      </c>
      <c r="H56" s="1" t="n">
        <v>85.8666666666667</v>
      </c>
      <c r="I56" s="1" t="n">
        <v>0.338440215377919</v>
      </c>
      <c r="M56" s="1" t="s">
        <v>25</v>
      </c>
      <c r="N56" s="1" t="n">
        <f aca="false">AVERAGE($M$5:$M$54)</f>
        <v>85.1327759602569</v>
      </c>
      <c r="W56" s="1" t="n">
        <v>52</v>
      </c>
      <c r="X56" s="1" t="n">
        <v>82.3416666666667</v>
      </c>
      <c r="Y56" s="1" t="n">
        <v>0.332690802845619</v>
      </c>
      <c r="AB56" s="1" t="s">
        <v>35</v>
      </c>
      <c r="AC56" s="1" t="n">
        <f aca="false">MAX($AB$5:$AB$44)-MIN($AB$5:$AB$44)</f>
        <v>28.5738519326305</v>
      </c>
      <c r="AD56" s="1" t="s">
        <v>35</v>
      </c>
      <c r="AE56" s="1" t="n">
        <f aca="false">MAX($AD$5:$AD$44)-MIN($AD$5:$AD$44)</f>
        <v>0.000193049999999999</v>
      </c>
      <c r="AJ56" s="1" t="n">
        <v>52</v>
      </c>
      <c r="AK56" s="1" t="n">
        <v>82.0833333333333</v>
      </c>
      <c r="AL56" s="1" t="n">
        <v>0.300950508254932</v>
      </c>
      <c r="AM56" s="1" t="n">
        <v>0.000357399999999998</v>
      </c>
      <c r="AP56" s="1" t="n">
        <v>84.9</v>
      </c>
      <c r="AQ56" s="1" t="n">
        <v>0.361687653862845</v>
      </c>
      <c r="AR56" s="1" t="n">
        <v>0.00010179035388662</v>
      </c>
      <c r="AU56" s="1" t="n">
        <v>83.4166666666667</v>
      </c>
      <c r="AV56" s="1" t="n">
        <v>0.388095139758165</v>
      </c>
      <c r="AW56" s="1" t="n">
        <v>0.00011938535223093</v>
      </c>
      <c r="BD56" s="1" t="n">
        <v>59.65</v>
      </c>
      <c r="BE56" s="1" t="n">
        <v>0.577455698300018</v>
      </c>
      <c r="BH56" s="1" t="n">
        <v>65.9583333333333</v>
      </c>
      <c r="BI56" s="1" t="n">
        <v>0.505224219072602</v>
      </c>
    </row>
    <row r="57" customFormat="false" ht="12.8" hidden="false" customHeight="false" outlineLevel="0" collapsed="false">
      <c r="A57" s="1" t="s">
        <v>35</v>
      </c>
      <c r="B57" s="1" t="n">
        <f aca="false">MAX($A$6:$A$45)-MIN($A$6:$A$45)</f>
        <v>47.4227553616867</v>
      </c>
      <c r="G57" s="1" t="n">
        <v>52</v>
      </c>
      <c r="H57" s="1" t="n">
        <v>82.3416666666667</v>
      </c>
      <c r="I57" s="1" t="n">
        <v>0.332690802845619</v>
      </c>
      <c r="M57" s="1" t="s">
        <v>26</v>
      </c>
      <c r="N57" s="1" t="n">
        <f aca="false">SQRT(VAR($M$5:$M$54)/COUNT($M$5:$M$54))</f>
        <v>1.07918906960345</v>
      </c>
      <c r="W57" s="1" t="n">
        <v>53</v>
      </c>
      <c r="X57" s="1" t="n">
        <v>84.8583333333333</v>
      </c>
      <c r="Y57" s="1" t="n">
        <v>0.329075087711755</v>
      </c>
      <c r="AB57" s="1" t="s">
        <v>36</v>
      </c>
      <c r="AC57" s="1" t="n">
        <f aca="false">MIN($AB$5:$AB$44)</f>
        <v>59.9539561371623</v>
      </c>
      <c r="AD57" s="4" t="s">
        <v>36</v>
      </c>
      <c r="AE57" s="4" t="n">
        <f aca="false">MIN($AD$5:$AD$44)</f>
        <v>0.000104950000000002</v>
      </c>
      <c r="AJ57" s="1" t="n">
        <v>53</v>
      </c>
      <c r="AK57" s="1" t="n">
        <v>84.7833333333333</v>
      </c>
      <c r="AL57" s="1" t="n">
        <v>0.297442910831366</v>
      </c>
      <c r="AM57" s="1" t="n">
        <v>0.00036235</v>
      </c>
      <c r="AP57" s="1" t="n">
        <v>84.85</v>
      </c>
      <c r="AQ57" s="1" t="n">
        <v>0.356486124206962</v>
      </c>
      <c r="AR57" s="1" t="n">
        <v>0.000101764606314823</v>
      </c>
      <c r="AU57" s="1" t="n">
        <v>81.4833333333333</v>
      </c>
      <c r="AV57" s="1" t="n">
        <v>0.38710888184464</v>
      </c>
      <c r="AW57" s="1" t="n">
        <v>0.000119336088648147</v>
      </c>
      <c r="BD57" s="1" t="n">
        <v>71.375</v>
      </c>
      <c r="BE57" s="1" t="n">
        <v>0.566179641083614</v>
      </c>
      <c r="BH57" s="1" t="n">
        <v>70.875</v>
      </c>
      <c r="BI57" s="1" t="n">
        <v>0.49817989394863</v>
      </c>
    </row>
    <row r="58" customFormat="false" ht="12.8" hidden="false" customHeight="false" outlineLevel="0" collapsed="false">
      <c r="A58" s="1" t="s">
        <v>36</v>
      </c>
      <c r="B58" s="1" t="n">
        <f aca="false">MIN($A$6:$A$45)</f>
        <v>43.8846480067854</v>
      </c>
      <c r="G58" s="1" t="n">
        <v>53</v>
      </c>
      <c r="H58" s="1" t="n">
        <v>84.8583333333333</v>
      </c>
      <c r="I58" s="1" t="n">
        <v>0.329075087711755</v>
      </c>
      <c r="M58" s="1" t="s">
        <v>27</v>
      </c>
      <c r="N58" s="1" t="e">
        <f aca="false">MODE($M$5:$M$54)</f>
        <v>#VALUE!</v>
      </c>
      <c r="W58" s="1" t="n">
        <v>54</v>
      </c>
      <c r="X58" s="1" t="n">
        <v>80.4166666666667</v>
      </c>
      <c r="Y58" s="1" t="n">
        <v>0.329907534473232</v>
      </c>
      <c r="AB58" s="4" t="s">
        <v>37</v>
      </c>
      <c r="AC58" s="4" t="n">
        <f aca="false">MAX($AB$5:$AB$44)</f>
        <v>88.5278080697928</v>
      </c>
      <c r="AD58" s="4" t="s">
        <v>37</v>
      </c>
      <c r="AE58" s="4" t="n">
        <f aca="false">MAX($AD$5:$AD$44)</f>
        <v>0.000298</v>
      </c>
      <c r="AJ58" s="1" t="n">
        <v>54</v>
      </c>
      <c r="AK58" s="1" t="n">
        <v>85.9</v>
      </c>
      <c r="AL58" s="1" t="n">
        <v>0.295721437281637</v>
      </c>
      <c r="AM58" s="1" t="n">
        <v>0.000367300000000001</v>
      </c>
      <c r="AP58" s="1" t="n">
        <v>83.8333333333333</v>
      </c>
      <c r="AQ58" s="1" t="n">
        <v>0.353669394594012</v>
      </c>
      <c r="AR58" s="1" t="n">
        <v>0.000101750663503238</v>
      </c>
      <c r="AU58" s="1" t="n">
        <v>83.1666666666667</v>
      </c>
      <c r="AV58" s="1" t="n">
        <v>0.381524630796426</v>
      </c>
      <c r="AW58" s="1" t="n">
        <v>0.000119057155308288</v>
      </c>
      <c r="BD58" s="1" t="n">
        <v>63.6583333333333</v>
      </c>
      <c r="BE58" s="1" t="n">
        <v>0.558192618365989</v>
      </c>
      <c r="BH58" s="1" t="n">
        <v>71.1666666666667</v>
      </c>
      <c r="BI58" s="1" t="n">
        <v>0.482731798183181</v>
      </c>
    </row>
    <row r="59" customFormat="false" ht="18.55" hidden="false" customHeight="false" outlineLevel="0" collapsed="false">
      <c r="A59" s="3" t="s">
        <v>37</v>
      </c>
      <c r="B59" s="3" t="n">
        <f aca="false">MAX($A$6:$A$45)</f>
        <v>91.3074033684721</v>
      </c>
      <c r="G59" s="1" t="n">
        <v>54</v>
      </c>
      <c r="H59" s="1" t="n">
        <v>80.4166666666667</v>
      </c>
      <c r="I59" s="1" t="n">
        <v>0.329907534473232</v>
      </c>
      <c r="M59" s="1" t="s">
        <v>28</v>
      </c>
      <c r="N59" s="1" t="n">
        <f aca="false">MEDIAN($M$5:$M$54)</f>
        <v>89.4850357445777</v>
      </c>
      <c r="W59" s="1" t="n">
        <v>55</v>
      </c>
      <c r="X59" s="1" t="n">
        <v>85.0416666666667</v>
      </c>
      <c r="Y59" s="1" t="n">
        <v>0.325724209422496</v>
      </c>
      <c r="AB59" s="1" t="s">
        <v>38</v>
      </c>
      <c r="AC59" s="1" t="n">
        <f aca="false">SUM($AB$5:$AB$44)</f>
        <v>3325.21507330668</v>
      </c>
      <c r="AD59" s="1" t="s">
        <v>38</v>
      </c>
      <c r="AE59" s="1" t="n">
        <f aca="false">SUM($AD$5:$AD$44)</f>
        <v>0.00805899999999999</v>
      </c>
      <c r="AJ59" s="1" t="n">
        <v>55</v>
      </c>
      <c r="AK59" s="1" t="n">
        <v>84.4666666666667</v>
      </c>
      <c r="AL59" s="1" t="n">
        <v>0.289820364670459</v>
      </c>
      <c r="AM59" s="1" t="n">
        <v>0.000372249999999999</v>
      </c>
      <c r="AP59" s="1" t="n">
        <v>83.8166666666667</v>
      </c>
      <c r="AQ59" s="1" t="n">
        <v>0.350377625112595</v>
      </c>
      <c r="AR59" s="1" t="n">
        <v>0.000101734369244307</v>
      </c>
      <c r="AU59" s="1" t="n">
        <v>85.3083333333333</v>
      </c>
      <c r="AV59" s="1" t="n">
        <v>0.382200881076266</v>
      </c>
      <c r="AW59" s="1" t="n">
        <v>0.000119090934009762</v>
      </c>
      <c r="BD59" s="1" t="n">
        <v>50.65</v>
      </c>
      <c r="BE59" s="1" t="n">
        <v>0.549206025946115</v>
      </c>
      <c r="BH59" s="1" t="n">
        <v>69.075</v>
      </c>
      <c r="BI59" s="1" t="n">
        <v>0.478932100381932</v>
      </c>
    </row>
    <row r="60" customFormat="false" ht="12.8" hidden="false" customHeight="false" outlineLevel="0" collapsed="false">
      <c r="A60" s="1" t="s">
        <v>38</v>
      </c>
      <c r="B60" s="1" t="n">
        <f aca="false">SUM($A$6:$A$45)</f>
        <v>3378.52174966679</v>
      </c>
      <c r="G60" s="1" t="n">
        <v>55</v>
      </c>
      <c r="H60" s="1" t="n">
        <v>85.0416666666667</v>
      </c>
      <c r="I60" s="1" t="n">
        <v>0.325724209422496</v>
      </c>
      <c r="M60" s="1" t="s">
        <v>29</v>
      </c>
      <c r="N60" s="1" t="n">
        <f aca="false">QUARTILE($M$5:$M$54, 1)</f>
        <v>79.0803344238459</v>
      </c>
      <c r="W60" s="1" t="n">
        <v>56</v>
      </c>
      <c r="X60" s="1" t="n">
        <v>85.175</v>
      </c>
      <c r="Y60" s="1" t="n">
        <v>0.321407066892459</v>
      </c>
      <c r="AB60" s="1" t="s">
        <v>39</v>
      </c>
      <c r="AC60" s="1" t="n">
        <f aca="false">COUNT($AB$5:$AB$44)</f>
        <v>40</v>
      </c>
      <c r="AD60" s="1" t="s">
        <v>39</v>
      </c>
      <c r="AE60" s="1" t="n">
        <f aca="false">COUNT($AD$5:$AD$44)</f>
        <v>40</v>
      </c>
      <c r="AJ60" s="1" t="n">
        <v>56</v>
      </c>
      <c r="AK60" s="1" t="n">
        <v>84.9833333333333</v>
      </c>
      <c r="AL60" s="1" t="n">
        <v>0.285699026575729</v>
      </c>
      <c r="AM60" s="1" t="n">
        <v>0.0003772</v>
      </c>
      <c r="AP60" s="1" t="n">
        <v>83.3333333333333</v>
      </c>
      <c r="AQ60" s="1" t="n">
        <v>0.347710833588897</v>
      </c>
      <c r="AR60" s="1" t="n">
        <v>0.000101721168626265</v>
      </c>
      <c r="AU60" s="1" t="n">
        <v>77.175</v>
      </c>
      <c r="AV60" s="1" t="n">
        <v>0.377473058603974</v>
      </c>
      <c r="AW60" s="1" t="n">
        <v>0.000118854779277277</v>
      </c>
      <c r="BD60" s="1" t="n">
        <v>68.8416666666667</v>
      </c>
      <c r="BE60" s="1" t="n">
        <v>0.537701597345918</v>
      </c>
      <c r="BH60" s="1" t="n">
        <v>68.5416666666667</v>
      </c>
      <c r="BI60" s="1" t="n">
        <v>0.464535807177965</v>
      </c>
    </row>
    <row r="61" customFormat="false" ht="12.8" hidden="false" customHeight="false" outlineLevel="0" collapsed="false">
      <c r="A61" s="1" t="s">
        <v>39</v>
      </c>
      <c r="B61" s="1" t="n">
        <f aca="false">COUNT($A$6:$A$45)</f>
        <v>40</v>
      </c>
      <c r="G61" s="1" t="n">
        <v>56</v>
      </c>
      <c r="H61" s="1" t="n">
        <v>85.175</v>
      </c>
      <c r="I61" s="1" t="n">
        <v>0.321407066892459</v>
      </c>
      <c r="M61" s="1" t="s">
        <v>30</v>
      </c>
      <c r="N61" s="1" t="n">
        <f aca="false">QUARTILE($M$5:$M$54, 3)</f>
        <v>90.3132194353568</v>
      </c>
      <c r="W61" s="1" t="n">
        <v>57</v>
      </c>
      <c r="X61" s="1" t="n">
        <v>86.4833333333333</v>
      </c>
      <c r="Y61" s="1" t="n">
        <v>0.320458532237549</v>
      </c>
      <c r="AJ61" s="1" t="n">
        <v>57</v>
      </c>
      <c r="AK61" s="1" t="n">
        <v>81.3666666666667</v>
      </c>
      <c r="AL61" s="1" t="n">
        <v>0.27812356838603</v>
      </c>
      <c r="AM61" s="1" t="n">
        <v>0.000382150000000002</v>
      </c>
      <c r="AP61" s="1" t="n">
        <v>85.8</v>
      </c>
      <c r="AQ61" s="1" t="n">
        <v>0.34441860833529</v>
      </c>
      <c r="AR61" s="1" t="n">
        <v>0.000101704872111262</v>
      </c>
      <c r="AU61" s="1" t="n">
        <v>83.975</v>
      </c>
      <c r="AV61" s="1" t="n">
        <v>0.375838409926591</v>
      </c>
      <c r="AW61" s="1" t="n">
        <v>0.000118773128575823</v>
      </c>
      <c r="BD61" s="1" t="n">
        <v>64.9166666666667</v>
      </c>
      <c r="BE61" s="1" t="n">
        <v>0.531697161352711</v>
      </c>
      <c r="BH61" s="1" t="n">
        <v>65.7166666666667</v>
      </c>
      <c r="BI61" s="1" t="n">
        <v>0.461564454442657</v>
      </c>
    </row>
    <row r="62" customFormat="false" ht="12.8" hidden="false" customHeight="false" outlineLevel="0" collapsed="false">
      <c r="G62" s="1" t="n">
        <v>57</v>
      </c>
      <c r="H62" s="1" t="n">
        <v>86.4833333333333</v>
      </c>
      <c r="I62" s="1" t="n">
        <v>0.320458532237549</v>
      </c>
      <c r="M62" s="1" t="s">
        <v>31</v>
      </c>
      <c r="N62" s="1" t="n">
        <f aca="false">VAR($M$5:$M$54)</f>
        <v>58.2324523975782</v>
      </c>
      <c r="W62" s="1" t="n">
        <v>58</v>
      </c>
      <c r="X62" s="1" t="n">
        <v>85.975</v>
      </c>
      <c r="Y62" s="1" t="n">
        <v>0.314579404112118</v>
      </c>
      <c r="AJ62" s="1" t="n">
        <v>58</v>
      </c>
      <c r="AK62" s="1" t="n">
        <v>85.3</v>
      </c>
      <c r="AL62" s="1" t="n">
        <v>0.280112284809542</v>
      </c>
      <c r="AM62" s="1" t="n">
        <v>0.000387099999999999</v>
      </c>
      <c r="AP62" s="1" t="n">
        <v>80.45</v>
      </c>
      <c r="AQ62" s="1" t="n">
        <v>0.34092043511776</v>
      </c>
      <c r="AR62" s="1" t="n">
        <v>0.000101687556153834</v>
      </c>
      <c r="AU62" s="1" t="n">
        <v>82.675</v>
      </c>
      <c r="AV62" s="1" t="n">
        <v>0.371113935989866</v>
      </c>
      <c r="AW62" s="1" t="n">
        <v>0.000118537141102694</v>
      </c>
      <c r="BD62" s="1" t="n">
        <v>58.1666666666667</v>
      </c>
      <c r="BE62" s="1" t="n">
        <v>0.524938327353646</v>
      </c>
      <c r="BH62" s="1" t="n">
        <v>69.7916666666667</v>
      </c>
      <c r="BI62" s="1" t="n">
        <v>0.44734231355602</v>
      </c>
    </row>
    <row r="63" customFormat="false" ht="12.8" hidden="false" customHeight="false" outlineLevel="0" collapsed="false">
      <c r="G63" s="1" t="n">
        <v>58</v>
      </c>
      <c r="H63" s="1" t="n">
        <v>85.975</v>
      </c>
      <c r="I63" s="1" t="n">
        <v>0.314579404112118</v>
      </c>
      <c r="M63" s="1" t="s">
        <v>32</v>
      </c>
      <c r="N63" s="1" t="n">
        <f aca="false">STDEV($M$5:$M$54)</f>
        <v>7.63101909299002</v>
      </c>
      <c r="W63" s="1" t="n">
        <v>59</v>
      </c>
      <c r="X63" s="1" t="n">
        <v>83.8</v>
      </c>
      <c r="Y63" s="1" t="n">
        <v>0.314245698580356</v>
      </c>
      <c r="AJ63" s="1" t="n">
        <v>59</v>
      </c>
      <c r="AK63" s="1" t="n">
        <v>82.225</v>
      </c>
      <c r="AL63" s="1" t="n">
        <v>0.272108830162076</v>
      </c>
      <c r="AM63" s="1" t="n">
        <v>0.000392050000000001</v>
      </c>
      <c r="AP63" s="1" t="n">
        <v>84.1166666666667</v>
      </c>
      <c r="AQ63" s="1" t="n">
        <v>0.339078455400874</v>
      </c>
      <c r="AR63" s="1" t="n">
        <v>0.000101678438354234</v>
      </c>
      <c r="AU63" s="1" t="n">
        <v>85.075</v>
      </c>
      <c r="AV63" s="1" t="n">
        <v>0.368374223584559</v>
      </c>
      <c r="AW63" s="1" t="n">
        <v>0.000118400292468045</v>
      </c>
      <c r="BD63" s="1" t="n">
        <v>50.975</v>
      </c>
      <c r="BE63" s="1" t="n">
        <v>0.520050355525159</v>
      </c>
      <c r="BH63" s="1" t="n">
        <v>67.275</v>
      </c>
      <c r="BI63" s="1" t="n">
        <v>0.434246801586548</v>
      </c>
    </row>
    <row r="64" customFormat="false" ht="12.8" hidden="false" customHeight="false" outlineLevel="0" collapsed="false">
      <c r="G64" s="1" t="n">
        <v>59</v>
      </c>
      <c r="H64" s="1" t="n">
        <v>83.8</v>
      </c>
      <c r="I64" s="1" t="n">
        <v>0.314245698580356</v>
      </c>
      <c r="M64" s="1" t="s">
        <v>33</v>
      </c>
      <c r="N64" s="1" t="n">
        <f aca="false">KURT($M$5:$M$54)</f>
        <v>-0.0270188884425497</v>
      </c>
      <c r="W64" s="1" t="n">
        <v>60</v>
      </c>
      <c r="X64" s="1" t="n">
        <v>84.95</v>
      </c>
      <c r="Y64" s="1" t="n">
        <v>0.311585668943076</v>
      </c>
      <c r="AJ64" s="1" t="n">
        <v>60</v>
      </c>
      <c r="AK64" s="1" t="n">
        <v>85.2916666666667</v>
      </c>
      <c r="AL64" s="1" t="n">
        <v>0.26693537434154</v>
      </c>
      <c r="AM64" s="1" t="n">
        <v>0.000396999999999998</v>
      </c>
      <c r="AP64" s="1" t="n">
        <v>85.8083333333333</v>
      </c>
      <c r="AQ64" s="1" t="n">
        <v>0.337217524870118</v>
      </c>
      <c r="AR64" s="1" t="n">
        <v>0.000101669226748107</v>
      </c>
      <c r="AU64" s="1" t="n">
        <v>81.7333333333333</v>
      </c>
      <c r="AV64" s="1" t="n">
        <v>0.36395840791624</v>
      </c>
      <c r="AW64" s="1" t="n">
        <v>0.000118179722475395</v>
      </c>
      <c r="BD64" s="1" t="n">
        <v>64.9416666666667</v>
      </c>
      <c r="BE64" s="1" t="n">
        <v>0.510128657001931</v>
      </c>
      <c r="BH64" s="1" t="n">
        <v>63.2666666666667</v>
      </c>
      <c r="BI64" s="1" t="n">
        <v>0.425343278469816</v>
      </c>
    </row>
    <row r="65" customFormat="false" ht="12.8" hidden="false" customHeight="false" outlineLevel="0" collapsed="false">
      <c r="G65" s="1" t="n">
        <v>60</v>
      </c>
      <c r="H65" s="1" t="n">
        <v>84.95</v>
      </c>
      <c r="I65" s="1" t="n">
        <v>0.311585668943076</v>
      </c>
      <c r="M65" s="1" t="s">
        <v>34</v>
      </c>
      <c r="N65" s="1" t="n">
        <f aca="false">SKEW($M$5:$M$54)</f>
        <v>-1.20375413900586</v>
      </c>
      <c r="W65" s="1" t="n">
        <v>61</v>
      </c>
      <c r="X65" s="1" t="n">
        <v>85.6333333333333</v>
      </c>
      <c r="Y65" s="1" t="n">
        <v>0.308866381676975</v>
      </c>
      <c r="AJ65" s="1" t="n">
        <v>61</v>
      </c>
      <c r="AK65" s="1" t="n">
        <v>82.1583333333333</v>
      </c>
      <c r="AL65" s="1" t="n">
        <v>0.265395558369693</v>
      </c>
      <c r="AM65" s="1" t="n">
        <v>0.00040195</v>
      </c>
      <c r="AP65" s="1" t="n">
        <v>81.1083333333333</v>
      </c>
      <c r="AQ65" s="1" t="n">
        <v>0.335092392112655</v>
      </c>
      <c r="AR65" s="1" t="n">
        <v>0.000101658707340956</v>
      </c>
      <c r="AU65" s="1" t="n">
        <v>84.575</v>
      </c>
      <c r="AV65" s="1" t="n">
        <v>0.359868192310526</v>
      </c>
      <c r="AW65" s="1" t="n">
        <v>0.000117975416205909</v>
      </c>
      <c r="BD65" s="1" t="n">
        <v>65.8083333333333</v>
      </c>
      <c r="BE65" s="1" t="n">
        <v>0.505372329942707</v>
      </c>
      <c r="BH65" s="1" t="n">
        <v>62.6583333333333</v>
      </c>
      <c r="BI65" s="1" t="n">
        <v>0.444153866025685</v>
      </c>
    </row>
    <row r="66" customFormat="false" ht="12.8" hidden="false" customHeight="false" outlineLevel="0" collapsed="false">
      <c r="G66" s="1" t="n">
        <v>61</v>
      </c>
      <c r="H66" s="1" t="n">
        <v>85.6333333333333</v>
      </c>
      <c r="I66" s="1" t="n">
        <v>0.308866381676975</v>
      </c>
      <c r="M66" s="1" t="s">
        <v>35</v>
      </c>
      <c r="N66" s="1" t="n">
        <f aca="false">MAX($M$5:$M$54)-MIN($M$5:$M$54)</f>
        <v>25.8984611656367</v>
      </c>
      <c r="W66" s="1" t="n">
        <v>62</v>
      </c>
      <c r="X66" s="1" t="n">
        <v>85.425</v>
      </c>
      <c r="Y66" s="1" t="n">
        <v>0.306227736127402</v>
      </c>
      <c r="AJ66" s="1" t="n">
        <v>62</v>
      </c>
      <c r="AK66" s="1" t="n">
        <v>76</v>
      </c>
      <c r="AL66" s="1" t="n">
        <v>0.261421975693596</v>
      </c>
      <c r="AM66" s="1" t="n">
        <v>0.000406900000000001</v>
      </c>
      <c r="AP66" s="1" t="n">
        <v>84.25</v>
      </c>
      <c r="AQ66" s="1" t="n">
        <v>0.331722115688741</v>
      </c>
      <c r="AR66" s="1" t="n">
        <v>0.000101642024472661</v>
      </c>
      <c r="AU66" s="1" t="n">
        <v>84.45</v>
      </c>
      <c r="AV66" s="1" t="n">
        <v>0.358036563435851</v>
      </c>
      <c r="AW66" s="1" t="n">
        <v>0.000117883926343635</v>
      </c>
      <c r="BD66" s="1" t="n">
        <v>69.3333333333333</v>
      </c>
      <c r="BE66" s="1" t="n">
        <v>0.505072718807883</v>
      </c>
      <c r="BH66" s="1" t="n">
        <v>68.075</v>
      </c>
      <c r="BI66" s="1" t="n">
        <v>0.419224432123495</v>
      </c>
    </row>
    <row r="67" customFormat="false" ht="12.8" hidden="false" customHeight="false" outlineLevel="0" collapsed="false">
      <c r="G67" s="1" t="n">
        <v>62</v>
      </c>
      <c r="H67" s="1" t="n">
        <v>85.425</v>
      </c>
      <c r="I67" s="1" t="n">
        <v>0.306227736127402</v>
      </c>
      <c r="M67" s="1" t="s">
        <v>36</v>
      </c>
      <c r="N67" s="1" t="n">
        <f aca="false">MIN($M$5:$M$54)</f>
        <v>64.5849993941597</v>
      </c>
      <c r="W67" s="1" t="n">
        <v>63</v>
      </c>
      <c r="X67" s="1" t="n">
        <v>86.1083333333333</v>
      </c>
      <c r="Y67" s="1" t="n">
        <v>0.30313556051966</v>
      </c>
      <c r="AJ67" s="1" t="n">
        <v>63</v>
      </c>
      <c r="AK67" s="1" t="n">
        <v>84.525</v>
      </c>
      <c r="AL67" s="1" t="n">
        <v>0.25627388458834</v>
      </c>
      <c r="AM67" s="1" t="n">
        <v>0.000411849999999999</v>
      </c>
      <c r="AP67" s="1" t="n">
        <v>83.9166666666667</v>
      </c>
      <c r="AQ67" s="1" t="n">
        <v>0.330175764112076</v>
      </c>
      <c r="AR67" s="1" t="n">
        <v>0.000101634370032353</v>
      </c>
      <c r="AU67" s="1" t="n">
        <v>85.9833333333333</v>
      </c>
      <c r="AV67" s="1" t="n">
        <v>0.35555899562612</v>
      </c>
      <c r="AW67" s="1" t="n">
        <v>0.000117760171831547</v>
      </c>
      <c r="BD67" s="1" t="n">
        <v>66.975</v>
      </c>
      <c r="BE67" s="1" t="n">
        <v>0.50530898246938</v>
      </c>
      <c r="BH67" s="1" t="n">
        <v>71.1583333333333</v>
      </c>
      <c r="BI67" s="1" t="n">
        <v>0.418563800103375</v>
      </c>
    </row>
    <row r="68" customFormat="false" ht="12.8" hidden="false" customHeight="false" outlineLevel="0" collapsed="false">
      <c r="G68" s="1" t="n">
        <v>63</v>
      </c>
      <c r="H68" s="1" t="n">
        <v>86.1083333333333</v>
      </c>
      <c r="I68" s="1" t="n">
        <v>0.30313556051966</v>
      </c>
      <c r="M68" s="4" t="s">
        <v>37</v>
      </c>
      <c r="N68" s="4" t="n">
        <f aca="false">MAX($M$5:$M$54)</f>
        <v>90.4834605597964</v>
      </c>
      <c r="W68" s="1" t="n">
        <v>64</v>
      </c>
      <c r="X68" s="1" t="n">
        <v>86.225</v>
      </c>
      <c r="Y68" s="1" t="n">
        <v>0.30018443123364</v>
      </c>
      <c r="AJ68" s="1" t="n">
        <v>64</v>
      </c>
      <c r="AK68" s="1" t="n">
        <v>86.9333333333333</v>
      </c>
      <c r="AL68" s="1" t="n">
        <v>0.254385585263213</v>
      </c>
      <c r="AM68" s="1" t="n">
        <v>0.0004168</v>
      </c>
      <c r="AP68" s="1" t="n">
        <v>84.825</v>
      </c>
      <c r="AQ68" s="1" t="n">
        <v>0.326120687573195</v>
      </c>
      <c r="AR68" s="1" t="n">
        <v>0.000101614297403487</v>
      </c>
      <c r="AU68" s="1" t="n">
        <v>85.4333333333333</v>
      </c>
      <c r="AV68" s="1" t="n">
        <v>0.353499123759107</v>
      </c>
      <c r="AW68" s="1" t="n">
        <v>0.000117657281231753</v>
      </c>
      <c r="BD68" s="1" t="n">
        <v>69</v>
      </c>
      <c r="BE68" s="1" t="n">
        <v>0.502246311669156</v>
      </c>
      <c r="BH68" s="1" t="n">
        <v>69.1833333333333</v>
      </c>
      <c r="BI68" s="1" t="n">
        <v>0.412614998564537</v>
      </c>
    </row>
    <row r="69" customFormat="false" ht="12.8" hidden="false" customHeight="false" outlineLevel="0" collapsed="false">
      <c r="G69" s="1" t="n">
        <v>64</v>
      </c>
      <c r="H69" s="1" t="n">
        <v>86.225</v>
      </c>
      <c r="I69" s="1" t="n">
        <v>0.30018443123364</v>
      </c>
      <c r="M69" s="1" t="s">
        <v>38</v>
      </c>
      <c r="N69" s="1" t="n">
        <f aca="false">SUM($M$5:$M$54)</f>
        <v>4256.63879801284</v>
      </c>
      <c r="W69" s="1" t="n">
        <v>65</v>
      </c>
      <c r="X69" s="1" t="n">
        <v>86.2</v>
      </c>
      <c r="Y69" s="1" t="n">
        <v>0.297840759952439</v>
      </c>
      <c r="AJ69" s="1" t="n">
        <v>65</v>
      </c>
      <c r="AK69" s="1" t="n">
        <v>83.7166666666667</v>
      </c>
      <c r="AL69" s="1" t="n">
        <v>0.248613115296816</v>
      </c>
      <c r="AM69" s="1" t="n">
        <v>0.000421750000000002</v>
      </c>
      <c r="AP69" s="1" t="n">
        <v>86.5</v>
      </c>
      <c r="AQ69" s="1" t="n">
        <v>0.321978657516335</v>
      </c>
      <c r="AR69" s="1" t="n">
        <v>0.000101593794354706</v>
      </c>
      <c r="AU69" s="1" t="n">
        <v>86.2</v>
      </c>
      <c r="AV69" s="1" t="n">
        <v>0.350872901329862</v>
      </c>
      <c r="AW69" s="1" t="n">
        <v>0.000117526101421431</v>
      </c>
      <c r="BD69" s="1" t="n">
        <v>67.6083333333333</v>
      </c>
      <c r="BE69" s="1" t="n">
        <v>0.501594885135256</v>
      </c>
      <c r="BH69" s="1" t="n">
        <v>66.3916666666667</v>
      </c>
      <c r="BI69" s="1" t="n">
        <v>0.387022538988321</v>
      </c>
    </row>
    <row r="70" customFormat="false" ht="12.8" hidden="false" customHeight="false" outlineLevel="0" collapsed="false">
      <c r="G70" s="1" t="n">
        <v>65</v>
      </c>
      <c r="H70" s="1" t="n">
        <v>86.2</v>
      </c>
      <c r="I70" s="1" t="n">
        <v>0.297840759952439</v>
      </c>
      <c r="M70" s="1" t="s">
        <v>39</v>
      </c>
      <c r="N70" s="1" t="n">
        <f aca="false">COUNT($M$5:$M$54)</f>
        <v>50</v>
      </c>
      <c r="W70" s="1" t="n">
        <v>66</v>
      </c>
      <c r="X70" s="1" t="n">
        <v>81.8666666666667</v>
      </c>
      <c r="Y70" s="1" t="n">
        <v>0.296196209532874</v>
      </c>
      <c r="AJ70" s="1" t="n">
        <v>66</v>
      </c>
      <c r="AK70" s="1" t="n">
        <v>85.1333333333333</v>
      </c>
      <c r="AL70" s="1" t="n">
        <v>0.247240300816514</v>
      </c>
      <c r="AM70" s="1" t="n">
        <v>0.000426699999999999</v>
      </c>
      <c r="AP70" s="1" t="n">
        <v>85.3666666666667</v>
      </c>
      <c r="AQ70" s="1" t="n">
        <v>0.320555970390468</v>
      </c>
      <c r="AR70" s="1" t="n">
        <v>0.000101586752053431</v>
      </c>
      <c r="AU70" s="1" t="n">
        <v>79.7416666666667</v>
      </c>
      <c r="AV70" s="1" t="n">
        <v>0.351165501547775</v>
      </c>
      <c r="AW70" s="1" t="n">
        <v>0.000117540716802312</v>
      </c>
      <c r="BD70" s="1" t="n">
        <v>67.05</v>
      </c>
      <c r="BE70" s="1" t="n">
        <v>0.499275714953317</v>
      </c>
      <c r="BH70" s="1" t="n">
        <v>66.5333333333333</v>
      </c>
      <c r="BI70" s="1" t="n">
        <v>0.398638152205614</v>
      </c>
    </row>
    <row r="71" customFormat="false" ht="12.8" hidden="false" customHeight="false" outlineLevel="0" collapsed="false">
      <c r="G71" s="1" t="n">
        <v>66</v>
      </c>
      <c r="H71" s="1" t="n">
        <v>81.8666666666667</v>
      </c>
      <c r="I71" s="1" t="n">
        <v>0.296196209532874</v>
      </c>
      <c r="W71" s="1" t="n">
        <v>67</v>
      </c>
      <c r="X71" s="1" t="n">
        <v>85.3</v>
      </c>
      <c r="Y71" s="1" t="n">
        <v>0.295534885990848</v>
      </c>
      <c r="AJ71" s="1" t="n">
        <v>67</v>
      </c>
      <c r="AK71" s="1" t="n">
        <v>84.35</v>
      </c>
      <c r="AL71" s="1" t="n">
        <v>0.245932376397444</v>
      </c>
      <c r="AM71" s="1" t="n">
        <v>0.000431650000000001</v>
      </c>
      <c r="AP71" s="1" t="n">
        <v>84.2916666666667</v>
      </c>
      <c r="AQ71" s="1" t="n">
        <v>0.317472069756563</v>
      </c>
      <c r="AR71" s="1" t="n">
        <v>0.000101571486745295</v>
      </c>
      <c r="AU71" s="1" t="n">
        <v>85.7916666666667</v>
      </c>
      <c r="AV71" s="1" t="n">
        <v>0.34573850896694</v>
      </c>
      <c r="AW71" s="1" t="n">
        <v>0.000117269638522908</v>
      </c>
      <c r="BD71" s="1" t="n">
        <v>64.9166666666667</v>
      </c>
      <c r="BE71" s="1" t="n">
        <v>0.502099555756237</v>
      </c>
      <c r="BH71" s="1" t="n">
        <v>66.9916666666667</v>
      </c>
      <c r="BI71" s="1" t="n">
        <v>0.402897990175656</v>
      </c>
    </row>
    <row r="72" customFormat="false" ht="12.8" hidden="false" customHeight="false" outlineLevel="0" collapsed="false">
      <c r="G72" s="1" t="n">
        <v>67</v>
      </c>
      <c r="H72" s="1" t="n">
        <v>85.3</v>
      </c>
      <c r="I72" s="1" t="n">
        <v>0.295534885990848</v>
      </c>
      <c r="W72" s="1" t="n">
        <v>68</v>
      </c>
      <c r="X72" s="1" t="n">
        <v>84.275</v>
      </c>
      <c r="Y72" s="1" t="n">
        <v>0.291407533037637</v>
      </c>
      <c r="AJ72" s="1" t="n">
        <v>68</v>
      </c>
      <c r="AK72" s="1" t="n">
        <v>81.5833333333333</v>
      </c>
      <c r="AL72" s="1" t="n">
        <v>0.241473596678105</v>
      </c>
      <c r="AM72" s="1" t="n">
        <v>0.000436599999999998</v>
      </c>
      <c r="AP72" s="1" t="n">
        <v>81.25</v>
      </c>
      <c r="AQ72" s="1" t="n">
        <v>0.313984976998016</v>
      </c>
      <c r="AR72" s="1" t="n">
        <v>0.00010155422563614</v>
      </c>
      <c r="AU72" s="1" t="n">
        <v>84.225</v>
      </c>
      <c r="AV72" s="1" t="n">
        <v>0.343663608786394</v>
      </c>
      <c r="AW72" s="1" t="n">
        <v>0.000117165997258889</v>
      </c>
      <c r="BD72" s="1" t="n">
        <v>62.0083333333333</v>
      </c>
      <c r="BE72" s="1" t="n">
        <v>0.501440968467737</v>
      </c>
      <c r="BH72" s="1" t="n">
        <v>68.225</v>
      </c>
      <c r="BI72" s="1" t="n">
        <v>0.381193738152732</v>
      </c>
    </row>
    <row r="73" customFormat="false" ht="12.8" hidden="false" customHeight="false" outlineLevel="0" collapsed="false">
      <c r="G73" s="1" t="n">
        <v>68</v>
      </c>
      <c r="H73" s="1" t="n">
        <v>84.275</v>
      </c>
      <c r="I73" s="1" t="n">
        <v>0.291407533037637</v>
      </c>
      <c r="W73" s="1" t="n">
        <v>69</v>
      </c>
      <c r="X73" s="1" t="n">
        <v>84.2166666666667</v>
      </c>
      <c r="Y73" s="1" t="n">
        <v>0.287867876861904</v>
      </c>
      <c r="AJ73" s="1" t="n">
        <v>69</v>
      </c>
      <c r="AK73" s="1" t="n">
        <v>84.35</v>
      </c>
      <c r="AL73" s="1" t="n">
        <v>0.237087307199995</v>
      </c>
      <c r="AM73" s="1" t="n">
        <v>0.00044155</v>
      </c>
      <c r="AP73" s="1" t="n">
        <v>83.575</v>
      </c>
      <c r="AQ73" s="1" t="n">
        <v>0.312677317590856</v>
      </c>
      <c r="AR73" s="1" t="n">
        <v>0.000101547752722073</v>
      </c>
      <c r="AU73" s="1" t="n">
        <v>84.975</v>
      </c>
      <c r="AV73" s="1" t="n">
        <v>0.339916107528754</v>
      </c>
      <c r="AW73" s="1" t="n">
        <v>0.000116978809571064</v>
      </c>
      <c r="BD73" s="1" t="n">
        <v>67.9833333333333</v>
      </c>
      <c r="BE73" s="1" t="n">
        <v>0.49879129748863</v>
      </c>
      <c r="BH73" s="1" t="n">
        <v>63.5916666666667</v>
      </c>
      <c r="BI73" s="1" t="n">
        <v>0.369119202912743</v>
      </c>
    </row>
    <row r="74" customFormat="false" ht="12.8" hidden="false" customHeight="false" outlineLevel="0" collapsed="false">
      <c r="G74" s="1" t="n">
        <v>69</v>
      </c>
      <c r="H74" s="1" t="n">
        <v>84.2166666666667</v>
      </c>
      <c r="I74" s="1" t="n">
        <v>0.287867876861904</v>
      </c>
      <c r="W74" s="1" t="n">
        <v>70</v>
      </c>
      <c r="X74" s="1" t="n">
        <v>85.375</v>
      </c>
      <c r="Y74" s="1" t="n">
        <v>0.286026165842502</v>
      </c>
      <c r="AJ74" s="1" t="n">
        <v>70</v>
      </c>
      <c r="AK74" s="1" t="n">
        <v>82.4</v>
      </c>
      <c r="AL74" s="1" t="n">
        <v>0.231906439529172</v>
      </c>
      <c r="AM74" s="1" t="n">
        <v>0.000446500000000001</v>
      </c>
      <c r="AP74" s="1" t="n">
        <v>85.4666666666667</v>
      </c>
      <c r="AQ74" s="1" t="n">
        <v>0.307942918559381</v>
      </c>
      <c r="AR74" s="1" t="n">
        <v>0.00010152431744687</v>
      </c>
      <c r="AU74" s="1" t="n">
        <v>85.0083333333333</v>
      </c>
      <c r="AV74" s="1" t="n">
        <v>0.337955612649541</v>
      </c>
      <c r="AW74" s="1" t="n">
        <v>0.000116880882851842</v>
      </c>
      <c r="BD74" s="1" t="n">
        <v>66.3583333333333</v>
      </c>
      <c r="BE74" s="1" t="n">
        <v>0.498520868038064</v>
      </c>
      <c r="BH74" s="1" t="n">
        <v>61.7166666666667</v>
      </c>
      <c r="BI74" s="1" t="n">
        <v>0.382215807972941</v>
      </c>
    </row>
    <row r="75" customFormat="false" ht="12.8" hidden="false" customHeight="false" outlineLevel="0" collapsed="false">
      <c r="G75" s="1" t="n">
        <v>70</v>
      </c>
      <c r="H75" s="1" t="n">
        <v>85.375</v>
      </c>
      <c r="I75" s="1" t="n">
        <v>0.286026165842502</v>
      </c>
      <c r="W75" s="1" t="n">
        <v>71</v>
      </c>
      <c r="X75" s="1" t="n">
        <v>86.0416666666667</v>
      </c>
      <c r="Y75" s="1" t="n">
        <v>0.284415452306204</v>
      </c>
      <c r="AJ75" s="1" t="n">
        <v>71</v>
      </c>
      <c r="AK75" s="1" t="n">
        <v>81.1166666666667</v>
      </c>
      <c r="AL75" s="1" t="n">
        <v>0.227947278667106</v>
      </c>
      <c r="AM75" s="1" t="n">
        <v>0.000451449999999999</v>
      </c>
      <c r="AP75" s="1" t="n">
        <v>85.3916666666667</v>
      </c>
      <c r="AQ75" s="1" t="n">
        <v>0.308671139704901</v>
      </c>
      <c r="AR75" s="1" t="n">
        <v>0.00010152792214154</v>
      </c>
      <c r="AU75" s="1" t="n">
        <v>85.6583333333333</v>
      </c>
      <c r="AV75" s="1" t="n">
        <v>0.335273040319557</v>
      </c>
      <c r="AW75" s="1" t="n">
        <v>0.000116746888363978</v>
      </c>
      <c r="BD75" s="1" t="n">
        <v>53.7916666666667</v>
      </c>
      <c r="BE75" s="1" t="n">
        <v>0.499018395569787</v>
      </c>
      <c r="BH75" s="1" t="n">
        <v>67.6833333333333</v>
      </c>
      <c r="BI75" s="1" t="n">
        <v>0.366432963753306</v>
      </c>
    </row>
    <row r="76" customFormat="false" ht="12.8" hidden="false" customHeight="false" outlineLevel="0" collapsed="false">
      <c r="G76" s="1" t="n">
        <v>71</v>
      </c>
      <c r="H76" s="1" t="n">
        <v>86.0416666666667</v>
      </c>
      <c r="I76" s="1" t="n">
        <v>0.284415452306204</v>
      </c>
      <c r="W76" s="1" t="n">
        <v>72</v>
      </c>
      <c r="X76" s="1" t="n">
        <v>81.4583333333333</v>
      </c>
      <c r="Y76" s="1" t="n">
        <v>0.281473157915479</v>
      </c>
      <c r="AJ76" s="1" t="n">
        <v>72</v>
      </c>
      <c r="AK76" s="1" t="n">
        <v>84.8166666666667</v>
      </c>
      <c r="AL76" s="1" t="n">
        <v>0.225586062746007</v>
      </c>
      <c r="AM76" s="1" t="n">
        <v>0.0004564</v>
      </c>
      <c r="AP76" s="1" t="n">
        <v>82.9583333333333</v>
      </c>
      <c r="AQ76" s="1" t="n">
        <v>0.307720724644183</v>
      </c>
      <c r="AR76" s="1" t="n">
        <v>0.000101523217586987</v>
      </c>
      <c r="AU76" s="1" t="n">
        <v>83.75</v>
      </c>
      <c r="AV76" s="1" t="n">
        <v>0.332883668225457</v>
      </c>
      <c r="AW76" s="1" t="n">
        <v>0.000116627539227841</v>
      </c>
      <c r="BD76" s="1" t="n">
        <v>68.4333333333333</v>
      </c>
      <c r="BE76" s="1" t="n">
        <v>0.500301767323317</v>
      </c>
      <c r="BH76" s="1" t="n">
        <v>70.8166666666667</v>
      </c>
      <c r="BI76" s="1" t="n">
        <v>0.367223749123911</v>
      </c>
    </row>
    <row r="77" customFormat="false" ht="12.8" hidden="false" customHeight="false" outlineLevel="0" collapsed="false">
      <c r="G77" s="1" t="n">
        <v>72</v>
      </c>
      <c r="H77" s="1" t="n">
        <v>81.4583333333333</v>
      </c>
      <c r="I77" s="1" t="n">
        <v>0.281473157915479</v>
      </c>
      <c r="W77" s="1" t="n">
        <v>73</v>
      </c>
      <c r="X77" s="1" t="n">
        <v>86.7</v>
      </c>
      <c r="Y77" s="1" t="n">
        <v>0.279435680079053</v>
      </c>
      <c r="AJ77" s="1" t="n">
        <v>73</v>
      </c>
      <c r="AK77" s="1" t="n">
        <v>83.1166666666667</v>
      </c>
      <c r="AL77" s="1" t="n">
        <v>0.219360722312287</v>
      </c>
      <c r="AM77" s="1" t="n">
        <v>0.000461350000000002</v>
      </c>
      <c r="AP77" s="1" t="n">
        <v>86.2</v>
      </c>
      <c r="AQ77" s="1" t="n">
        <v>0.303343447572641</v>
      </c>
      <c r="AR77" s="1" t="n">
        <v>0.000101501550065483</v>
      </c>
      <c r="AU77" s="1" t="n">
        <v>84.6583333333333</v>
      </c>
      <c r="AV77" s="1" t="n">
        <v>0.331224319078266</v>
      </c>
      <c r="AW77" s="1" t="n">
        <v>0.000116544654737949</v>
      </c>
      <c r="BD77" s="1" t="n">
        <v>66.3916666666667</v>
      </c>
      <c r="BE77" s="1" t="n">
        <v>0.499163465745159</v>
      </c>
      <c r="BH77" s="1" t="n">
        <v>65.7666666666667</v>
      </c>
      <c r="BI77" s="1" t="n">
        <v>0.36578883748573</v>
      </c>
    </row>
    <row r="78" customFormat="false" ht="12.8" hidden="false" customHeight="false" outlineLevel="0" collapsed="false">
      <c r="G78" s="1" t="n">
        <v>73</v>
      </c>
      <c r="H78" s="1" t="n">
        <v>86.7</v>
      </c>
      <c r="I78" s="1" t="n">
        <v>0.279435680079053</v>
      </c>
      <c r="W78" s="1" t="n">
        <v>74</v>
      </c>
      <c r="X78" s="1" t="n">
        <v>84.1</v>
      </c>
      <c r="Y78" s="1" t="n">
        <v>0.277688244147214</v>
      </c>
      <c r="AJ78" s="1" t="n">
        <v>74</v>
      </c>
      <c r="AK78" s="1" t="n">
        <v>79.2166666666667</v>
      </c>
      <c r="AL78" s="1" t="n">
        <v>0.216356299404524</v>
      </c>
      <c r="AM78" s="1" t="n">
        <v>0.000466299999999999</v>
      </c>
      <c r="AP78" s="1" t="n">
        <v>83.0083333333333</v>
      </c>
      <c r="AQ78" s="1" t="n">
        <v>0.302569601899271</v>
      </c>
      <c r="AR78" s="1" t="n">
        <v>0.000101497719529402</v>
      </c>
      <c r="AU78" s="1" t="n">
        <v>86.4916666666667</v>
      </c>
      <c r="AV78" s="1" t="n">
        <v>0.330536091378503</v>
      </c>
      <c r="AW78" s="1" t="n">
        <v>0.000116510277764348</v>
      </c>
      <c r="BD78" s="1" t="n">
        <v>65.4583333333333</v>
      </c>
      <c r="BE78" s="1" t="n">
        <v>0.495205810138666</v>
      </c>
      <c r="BH78" s="1" t="n">
        <v>61.2166666666667</v>
      </c>
      <c r="BI78" s="1" t="n">
        <v>0.357951894593137</v>
      </c>
    </row>
    <row r="79" customFormat="false" ht="12.8" hidden="false" customHeight="false" outlineLevel="0" collapsed="false">
      <c r="G79" s="1" t="n">
        <v>74</v>
      </c>
      <c r="H79" s="1" t="n">
        <v>84.1</v>
      </c>
      <c r="I79" s="1" t="n">
        <v>0.277688244147214</v>
      </c>
      <c r="W79" s="1" t="n">
        <v>75</v>
      </c>
      <c r="X79" s="1" t="n">
        <v>84.1166666666667</v>
      </c>
      <c r="Y79" s="1" t="n">
        <v>0.276053463980587</v>
      </c>
      <c r="AJ79" s="1" t="n">
        <v>75</v>
      </c>
      <c r="AK79" s="1" t="n">
        <v>81.8666666666667</v>
      </c>
      <c r="AL79" s="1" t="n">
        <v>0.215297940927846</v>
      </c>
      <c r="AM79" s="1" t="n">
        <v>0.000471250000000001</v>
      </c>
      <c r="AP79" s="1" t="n">
        <v>85.3583333333333</v>
      </c>
      <c r="AQ79" s="1" t="n">
        <v>0.29881038222867</v>
      </c>
      <c r="AR79" s="1" t="n">
        <v>0.000101479111392033</v>
      </c>
      <c r="AU79" s="1" t="n">
        <v>85.1333333333333</v>
      </c>
      <c r="AV79" s="1" t="n">
        <v>0.325201720348808</v>
      </c>
      <c r="AW79" s="1" t="n">
        <v>0.000116243825931433</v>
      </c>
      <c r="BD79" s="1" t="n">
        <v>64.6416666666667</v>
      </c>
      <c r="BE79" s="1" t="n">
        <v>0.49567275095596</v>
      </c>
      <c r="BH79" s="1" t="n">
        <v>68.2666666666667</v>
      </c>
      <c r="BI79" s="1" t="n">
        <v>0.354724892834102</v>
      </c>
    </row>
    <row r="80" customFormat="false" ht="12.8" hidden="false" customHeight="false" outlineLevel="0" collapsed="false">
      <c r="G80" s="1" t="n">
        <v>75</v>
      </c>
      <c r="H80" s="1" t="n">
        <v>84.1166666666667</v>
      </c>
      <c r="I80" s="1" t="n">
        <v>0.276053463980587</v>
      </c>
      <c r="W80" s="1" t="n">
        <v>76</v>
      </c>
      <c r="X80" s="1" t="n">
        <v>85.4</v>
      </c>
      <c r="Y80" s="1" t="n">
        <v>0.27184034061076</v>
      </c>
      <c r="AJ80" s="1" t="n">
        <v>76</v>
      </c>
      <c r="AK80" s="1" t="n">
        <v>79.7166666666667</v>
      </c>
      <c r="AL80" s="1" t="n">
        <v>0.212533946993</v>
      </c>
      <c r="AM80" s="1" t="n">
        <v>0.000476199999999998</v>
      </c>
      <c r="AP80" s="1" t="n">
        <v>82.625</v>
      </c>
      <c r="AQ80" s="1" t="n">
        <v>0.296620689856727</v>
      </c>
      <c r="AR80" s="1" t="n">
        <v>0.00010146827241479</v>
      </c>
      <c r="AU80" s="1" t="n">
        <v>84.55</v>
      </c>
      <c r="AV80" s="1" t="n">
        <v>0.325945293788971</v>
      </c>
      <c r="AW80" s="1" t="n">
        <v>0.000116280967424768</v>
      </c>
      <c r="BD80" s="1" t="n">
        <v>67.375</v>
      </c>
      <c r="BE80" s="1" t="n">
        <v>0.495928362329631</v>
      </c>
      <c r="BH80" s="1" t="n">
        <v>72.1916666666667</v>
      </c>
      <c r="BI80" s="1" t="n">
        <v>0.33370186394847</v>
      </c>
    </row>
    <row r="81" customFormat="false" ht="12.8" hidden="false" customHeight="false" outlineLevel="0" collapsed="false">
      <c r="G81" s="1" t="n">
        <v>76</v>
      </c>
      <c r="H81" s="1" t="n">
        <v>85.4</v>
      </c>
      <c r="I81" s="1" t="n">
        <v>0.27184034061076</v>
      </c>
      <c r="W81" s="1" t="n">
        <v>77</v>
      </c>
      <c r="X81" s="1" t="n">
        <v>86.9333333333333</v>
      </c>
      <c r="Y81" s="1" t="n">
        <v>0.270048202831608</v>
      </c>
      <c r="AJ81" s="1" t="n">
        <v>77</v>
      </c>
      <c r="AK81" s="1" t="n">
        <v>80.9833333333333</v>
      </c>
      <c r="AL81" s="1" t="n">
        <v>0.208000526006923</v>
      </c>
      <c r="AM81" s="1" t="n">
        <v>0.00048115</v>
      </c>
      <c r="AP81" s="1" t="n">
        <v>85.0916666666667</v>
      </c>
      <c r="AQ81" s="1" t="n">
        <v>0.294759644247067</v>
      </c>
      <c r="AR81" s="1" t="n">
        <v>0.000101459060239024</v>
      </c>
      <c r="AU81" s="1" t="n">
        <v>85.3333333333333</v>
      </c>
      <c r="AV81" s="1" t="n">
        <v>0.322526283768703</v>
      </c>
      <c r="AW81" s="1" t="n">
        <v>0.000116110187874225</v>
      </c>
      <c r="BD81" s="1" t="n">
        <v>67.95</v>
      </c>
      <c r="BE81" s="1" t="n">
        <v>0.495548951663951</v>
      </c>
      <c r="BH81" s="1" t="n">
        <v>66.4</v>
      </c>
      <c r="BI81" s="1" t="n">
        <v>0.32936756166695</v>
      </c>
    </row>
    <row r="82" customFormat="false" ht="12.8" hidden="false" customHeight="false" outlineLevel="0" collapsed="false">
      <c r="G82" s="1" t="n">
        <v>77</v>
      </c>
      <c r="H82" s="1" t="n">
        <v>86.9333333333333</v>
      </c>
      <c r="I82" s="1" t="n">
        <v>0.270048202831608</v>
      </c>
      <c r="W82" s="1" t="n">
        <v>78</v>
      </c>
      <c r="X82" s="1" t="n">
        <v>85.7916666666667</v>
      </c>
      <c r="Y82" s="1" t="n">
        <v>0.269995800721874</v>
      </c>
      <c r="AJ82" s="1" t="n">
        <v>78</v>
      </c>
      <c r="AK82" s="1" t="n">
        <v>83.475</v>
      </c>
      <c r="AL82" s="1" t="n">
        <v>0.201008781552442</v>
      </c>
      <c r="AM82" s="1" t="n">
        <v>0.000486100000000002</v>
      </c>
      <c r="AP82" s="1" t="n">
        <v>87.1</v>
      </c>
      <c r="AQ82" s="1" t="n">
        <v>0.294419647851733</v>
      </c>
      <c r="AR82" s="1" t="n">
        <v>0.000101457377256867</v>
      </c>
      <c r="AU82" s="1" t="n">
        <v>86.5583333333333</v>
      </c>
      <c r="AV82" s="1" t="n">
        <v>0.320787072848918</v>
      </c>
      <c r="AW82" s="1" t="n">
        <v>0.000116023314288807</v>
      </c>
      <c r="BD82" s="1" t="n">
        <v>61.875</v>
      </c>
      <c r="BE82" s="1" t="n">
        <v>0.494614695466912</v>
      </c>
      <c r="BH82" s="1" t="n">
        <v>59.3416666666667</v>
      </c>
      <c r="BI82" s="1" t="n">
        <v>0.343665915225615</v>
      </c>
    </row>
    <row r="83" customFormat="false" ht="12.8" hidden="false" customHeight="false" outlineLevel="0" collapsed="false">
      <c r="G83" s="1" t="n">
        <v>78</v>
      </c>
      <c r="H83" s="1" t="n">
        <v>85.7916666666667</v>
      </c>
      <c r="I83" s="1" t="n">
        <v>0.269995800721874</v>
      </c>
      <c r="W83" s="1" t="n">
        <v>79</v>
      </c>
      <c r="X83" s="1" t="n">
        <v>86.4916666666667</v>
      </c>
      <c r="Y83" s="1" t="n">
        <v>0.26760144649284</v>
      </c>
      <c r="AJ83" s="1" t="n">
        <v>79</v>
      </c>
      <c r="AK83" s="1" t="n">
        <v>85.025</v>
      </c>
      <c r="AL83" s="1" t="n">
        <v>0.201316994740002</v>
      </c>
      <c r="AM83" s="1" t="n">
        <v>0.000491049999999999</v>
      </c>
      <c r="AP83" s="1" t="n">
        <v>85.05</v>
      </c>
      <c r="AQ83" s="1" t="n">
        <v>0.290328057240576</v>
      </c>
      <c r="AR83" s="1" t="n">
        <v>0.000101437123883341</v>
      </c>
      <c r="AU83" s="1" t="n">
        <v>86.2916666666667</v>
      </c>
      <c r="AV83" s="1" t="n">
        <v>0.319117033532433</v>
      </c>
      <c r="AW83" s="1" t="n">
        <v>0.000115939895824942</v>
      </c>
      <c r="BD83" s="1" t="n">
        <v>70.6583333333333</v>
      </c>
      <c r="BE83" s="1" t="n">
        <v>0.493660906802363</v>
      </c>
      <c r="BH83" s="1" t="n">
        <v>67.0083333333333</v>
      </c>
      <c r="BI83" s="1" t="n">
        <v>0.320400625117806</v>
      </c>
    </row>
    <row r="84" customFormat="false" ht="12.8" hidden="false" customHeight="false" outlineLevel="0" collapsed="false">
      <c r="G84" s="1" t="n">
        <v>79</v>
      </c>
      <c r="H84" s="1" t="n">
        <v>86.4916666666667</v>
      </c>
      <c r="I84" s="1" t="n">
        <v>0.26760144649284</v>
      </c>
      <c r="W84" s="1" t="n">
        <v>80</v>
      </c>
      <c r="X84" s="1" t="n">
        <v>86.0833333333333</v>
      </c>
      <c r="Y84" s="1" t="n">
        <v>0.264636278565504</v>
      </c>
      <c r="AJ84" s="1" t="n">
        <v>80</v>
      </c>
      <c r="AK84" s="1" t="n">
        <v>86.05</v>
      </c>
      <c r="AL84" s="1" t="n">
        <v>0.196763626532133</v>
      </c>
      <c r="AM84" s="1" t="n">
        <v>0.000496</v>
      </c>
      <c r="AP84" s="1" t="n">
        <v>86.3666666666667</v>
      </c>
      <c r="AQ84" s="1" t="n">
        <v>0.289542923635765</v>
      </c>
      <c r="AR84" s="1" t="n">
        <v>0.000101433237471995</v>
      </c>
      <c r="AU84" s="1" t="n">
        <v>86.975</v>
      </c>
      <c r="AV84" s="1" t="n">
        <v>0.316115562976805</v>
      </c>
      <c r="AW84" s="1" t="n">
        <v>0.000115789972370687</v>
      </c>
      <c r="BD84" s="1" t="n">
        <v>64.1666666666667</v>
      </c>
      <c r="BE84" s="1" t="n">
        <v>0.494100412071895</v>
      </c>
      <c r="BH84" s="1" t="n">
        <v>61.6333333333333</v>
      </c>
      <c r="BI84" s="1" t="n">
        <v>0.30635175518771</v>
      </c>
    </row>
    <row r="85" customFormat="false" ht="12.8" hidden="false" customHeight="false" outlineLevel="0" collapsed="false">
      <c r="G85" s="1" t="n">
        <v>80</v>
      </c>
      <c r="H85" s="1" t="n">
        <v>86.0833333333333</v>
      </c>
      <c r="I85" s="1" t="n">
        <v>0.264636278565504</v>
      </c>
      <c r="W85" s="1" t="n">
        <v>81</v>
      </c>
      <c r="X85" s="1" t="n">
        <v>84.325</v>
      </c>
      <c r="Y85" s="1" t="n">
        <v>0.260510839505999</v>
      </c>
      <c r="AJ85" s="1" t="n">
        <v>81</v>
      </c>
      <c r="AK85" s="1" t="n">
        <v>84.5</v>
      </c>
      <c r="AL85" s="1" t="n">
        <v>0.197904479878544</v>
      </c>
      <c r="AM85" s="1" t="n">
        <v>0.000500950000000002</v>
      </c>
      <c r="AP85" s="1" t="n">
        <v>87.0916666666667</v>
      </c>
      <c r="AQ85" s="1" t="n">
        <v>0.285310069222186</v>
      </c>
      <c r="AR85" s="1" t="n">
        <v>0.000101412284842652</v>
      </c>
      <c r="AU85" s="1" t="n">
        <v>85.9333333333333</v>
      </c>
      <c r="AV85" s="1" t="n">
        <v>0.312497401733134</v>
      </c>
      <c r="AW85" s="1" t="n">
        <v>0.000115609245216575</v>
      </c>
      <c r="BD85" s="1" t="n">
        <v>63.7333333333333</v>
      </c>
      <c r="BE85" s="1" t="n">
        <v>0.562813064945278</v>
      </c>
      <c r="BH85" s="1" t="n">
        <v>60.2833333333333</v>
      </c>
      <c r="BI85" s="1" t="n">
        <v>0.735077609321964</v>
      </c>
    </row>
    <row r="86" customFormat="false" ht="12.8" hidden="false" customHeight="false" outlineLevel="0" collapsed="false">
      <c r="G86" s="1" t="n">
        <v>81</v>
      </c>
      <c r="H86" s="1" t="n">
        <v>84.325</v>
      </c>
      <c r="I86" s="1" t="n">
        <v>0.260510839505999</v>
      </c>
      <c r="W86" s="1" t="n">
        <v>82</v>
      </c>
      <c r="X86" s="1" t="n">
        <v>85.8416666666667</v>
      </c>
      <c r="Y86" s="1" t="n">
        <v>0.259117581029691</v>
      </c>
      <c r="AJ86" s="1" t="n">
        <v>82</v>
      </c>
      <c r="AK86" s="1" t="n">
        <v>82.7583333333334</v>
      </c>
      <c r="AL86" s="1" t="n">
        <v>0.194883886970945</v>
      </c>
      <c r="AM86" s="1" t="n">
        <v>0.000505899999999999</v>
      </c>
      <c r="AP86" s="1" t="n">
        <v>85.3916666666667</v>
      </c>
      <c r="AQ86" s="1" t="n">
        <v>0.283797046078294</v>
      </c>
      <c r="AR86" s="1" t="n">
        <v>0.000101404795378089</v>
      </c>
      <c r="AU86" s="1" t="n">
        <v>86.525</v>
      </c>
      <c r="AV86" s="1" t="n">
        <v>0.310197206225985</v>
      </c>
      <c r="AW86" s="1" t="n">
        <v>0.000115494350451002</v>
      </c>
      <c r="BD86" s="1" t="n">
        <v>65.3333333333333</v>
      </c>
      <c r="BE86" s="1" t="n">
        <v>0.562061566152552</v>
      </c>
      <c r="BH86" s="1" t="n">
        <v>66.7</v>
      </c>
      <c r="BI86" s="1" t="n">
        <v>0.564621550442059</v>
      </c>
    </row>
    <row r="87" customFormat="false" ht="12.8" hidden="false" customHeight="false" outlineLevel="0" collapsed="false">
      <c r="G87" s="1" t="n">
        <v>82</v>
      </c>
      <c r="H87" s="1" t="n">
        <v>85.8416666666667</v>
      </c>
      <c r="I87" s="1" t="n">
        <v>0.259117581029691</v>
      </c>
      <c r="W87" s="1" t="n">
        <v>83</v>
      </c>
      <c r="X87" s="1" t="n">
        <v>86.0416666666667</v>
      </c>
      <c r="Y87" s="1" t="n">
        <v>0.258187794196072</v>
      </c>
      <c r="AJ87" s="1" t="n">
        <v>83</v>
      </c>
      <c r="AK87" s="1" t="n">
        <v>81.7166666666667</v>
      </c>
      <c r="AL87" s="1" t="n">
        <v>0.188719881956638</v>
      </c>
      <c r="AM87" s="1" t="n">
        <v>0.000510850000000001</v>
      </c>
      <c r="AP87" s="1" t="n">
        <v>85.9166666666667</v>
      </c>
      <c r="AQ87" s="1" t="n">
        <v>0.282537972717397</v>
      </c>
      <c r="AR87" s="1" t="n">
        <v>0.000101398562964951</v>
      </c>
      <c r="AU87" s="1" t="n">
        <v>86.3333333333333</v>
      </c>
      <c r="AV87" s="1" t="n">
        <v>0.309356104082136</v>
      </c>
      <c r="AW87" s="1" t="n">
        <v>0.000115452337398891</v>
      </c>
      <c r="BD87" s="1" t="n">
        <v>66.35</v>
      </c>
      <c r="BE87" s="1" t="n">
        <v>0.562506587266414</v>
      </c>
      <c r="BH87" s="1" t="n">
        <v>49.3583333333333</v>
      </c>
      <c r="BI87" s="1" t="n">
        <v>0.521069043099499</v>
      </c>
    </row>
    <row r="88" customFormat="false" ht="12.8" hidden="false" customHeight="false" outlineLevel="0" collapsed="false">
      <c r="G88" s="1" t="n">
        <v>83</v>
      </c>
      <c r="H88" s="1" t="n">
        <v>86.0416666666667</v>
      </c>
      <c r="I88" s="1" t="n">
        <v>0.258187794196072</v>
      </c>
      <c r="W88" s="1" t="n">
        <v>84</v>
      </c>
      <c r="X88" s="1" t="n">
        <v>86.925</v>
      </c>
      <c r="Y88" s="1" t="n">
        <v>0.256515733087495</v>
      </c>
      <c r="AJ88" s="1" t="n">
        <v>84</v>
      </c>
      <c r="AK88" s="1" t="n">
        <v>81.0166666666667</v>
      </c>
      <c r="AL88" s="1" t="n">
        <v>0.188552184876348</v>
      </c>
      <c r="AM88" s="1" t="n">
        <v>0.000515799999999998</v>
      </c>
      <c r="AP88" s="1" t="n">
        <v>86.0916666666667</v>
      </c>
      <c r="AQ88" s="1" t="n">
        <v>0.280852437368842</v>
      </c>
      <c r="AR88" s="1" t="n">
        <v>0.000101390219564975</v>
      </c>
      <c r="AU88" s="1" t="n">
        <v>78.2833333333333</v>
      </c>
      <c r="AV88" s="1" t="n">
        <v>0.307609509779954</v>
      </c>
      <c r="AW88" s="1" t="n">
        <v>0.000115365095013502</v>
      </c>
      <c r="BD88" s="1" t="n">
        <v>61.8166666666667</v>
      </c>
      <c r="BE88" s="1" t="n">
        <v>0.56160900104783</v>
      </c>
      <c r="BH88" s="1" t="n">
        <v>60.4833333333333</v>
      </c>
      <c r="BI88" s="1" t="n">
        <v>0.494629668909858</v>
      </c>
    </row>
    <row r="89" customFormat="false" ht="12.8" hidden="false" customHeight="false" outlineLevel="0" collapsed="false">
      <c r="G89" s="1" t="n">
        <v>84</v>
      </c>
      <c r="H89" s="1" t="n">
        <v>86.925</v>
      </c>
      <c r="I89" s="1" t="n">
        <v>0.256515733087495</v>
      </c>
      <c r="W89" s="1" t="n">
        <v>85</v>
      </c>
      <c r="X89" s="1" t="n">
        <v>85.8833333333334</v>
      </c>
      <c r="Y89" s="1" t="n">
        <v>0.25420141548935</v>
      </c>
      <c r="AJ89" s="1" t="n">
        <v>85</v>
      </c>
      <c r="AK89" s="1" t="n">
        <v>85.3416666666667</v>
      </c>
      <c r="AL89" s="1" t="n">
        <v>0.183095048151926</v>
      </c>
      <c r="AM89" s="1" t="n">
        <v>0.00052075</v>
      </c>
      <c r="AP89" s="1" t="n">
        <v>85.5416666666667</v>
      </c>
      <c r="AQ89" s="1" t="n">
        <v>0.276757374501177</v>
      </c>
      <c r="AR89" s="1" t="n">
        <v>0.000101369949003781</v>
      </c>
      <c r="AU89" s="1" t="n">
        <v>84.8333333333333</v>
      </c>
      <c r="AV89" s="1" t="n">
        <v>0.305116853670779</v>
      </c>
      <c r="AW89" s="1" t="n">
        <v>0.000115240586840853</v>
      </c>
      <c r="BD89" s="1" t="n">
        <v>66.025</v>
      </c>
      <c r="BE89" s="1" t="n">
        <v>0.561832875394618</v>
      </c>
      <c r="BH89" s="1" t="n">
        <v>72.1166666666667</v>
      </c>
      <c r="BI89" s="1" t="n">
        <v>0.467935530170957</v>
      </c>
    </row>
    <row r="90" customFormat="false" ht="12.8" hidden="false" customHeight="false" outlineLevel="0" collapsed="false">
      <c r="G90" s="1" t="n">
        <v>85</v>
      </c>
      <c r="H90" s="1" t="n">
        <v>85.8833333333334</v>
      </c>
      <c r="I90" s="1" t="n">
        <v>0.25420141548935</v>
      </c>
      <c r="W90" s="1" t="n">
        <v>86</v>
      </c>
      <c r="X90" s="1" t="n">
        <v>86.4833333333333</v>
      </c>
      <c r="Y90" s="1" t="n">
        <v>0.250810453711923</v>
      </c>
      <c r="AJ90" s="1" t="n">
        <v>86</v>
      </c>
      <c r="AK90" s="1" t="n">
        <v>82.3083333333333</v>
      </c>
      <c r="AL90" s="1" t="n">
        <v>0.182461577533151</v>
      </c>
      <c r="AM90" s="1" t="n">
        <v>0.000525700000000002</v>
      </c>
      <c r="AP90" s="1" t="n">
        <v>86.6416666666667</v>
      </c>
      <c r="AQ90" s="1" t="n">
        <v>0.275232054626764</v>
      </c>
      <c r="AR90" s="1" t="n">
        <v>0.000101362398670401</v>
      </c>
      <c r="AU90" s="1" t="n">
        <v>82.9583333333333</v>
      </c>
      <c r="AV90" s="1" t="n">
        <v>0.302704031152257</v>
      </c>
      <c r="AW90" s="1" t="n">
        <v>0.000115120066356046</v>
      </c>
      <c r="BD90" s="1" t="n">
        <v>68.6166666666667</v>
      </c>
      <c r="BE90" s="1" t="n">
        <v>0.561872945792639</v>
      </c>
      <c r="BH90" s="1" t="n">
        <v>54.875</v>
      </c>
      <c r="BI90" s="1" t="n">
        <v>0.447900220497585</v>
      </c>
    </row>
    <row r="91" customFormat="false" ht="12.8" hidden="false" customHeight="false" outlineLevel="0" collapsed="false">
      <c r="G91" s="1" t="n">
        <v>86</v>
      </c>
      <c r="H91" s="1" t="n">
        <v>86.4833333333333</v>
      </c>
      <c r="I91" s="1" t="n">
        <v>0.250810453711923</v>
      </c>
      <c r="W91" s="1" t="n">
        <v>87</v>
      </c>
      <c r="X91" s="1" t="n">
        <v>83.1083333333333</v>
      </c>
      <c r="Y91" s="1" t="n">
        <v>0.248058769542144</v>
      </c>
      <c r="AJ91" s="1" t="n">
        <v>87</v>
      </c>
      <c r="AK91" s="1" t="n">
        <v>82.5333333333333</v>
      </c>
      <c r="AL91" s="1" t="n">
        <v>0.173323077449539</v>
      </c>
      <c r="AM91" s="1" t="n">
        <v>0.000530649999999999</v>
      </c>
      <c r="AP91" s="1" t="n">
        <v>83.2666666666667</v>
      </c>
      <c r="AQ91" s="1" t="n">
        <v>0.27477571447648</v>
      </c>
      <c r="AR91" s="1" t="n">
        <v>0.00010136013978666</v>
      </c>
      <c r="AU91" s="1" t="n">
        <v>86.9416666666667</v>
      </c>
      <c r="AV91" s="1" t="n">
        <v>0.301492368298045</v>
      </c>
      <c r="AW91" s="1" t="n">
        <v>0.000115059543796508</v>
      </c>
      <c r="BD91" s="1" t="n">
        <v>51.2083333333333</v>
      </c>
      <c r="BE91" s="1" t="n">
        <v>0.563163386415571</v>
      </c>
      <c r="BH91" s="1" t="n">
        <v>65.1416666666667</v>
      </c>
      <c r="BI91" s="1" t="n">
        <v>0.430544859024762</v>
      </c>
    </row>
    <row r="92" customFormat="false" ht="12.8" hidden="false" customHeight="false" outlineLevel="0" collapsed="false">
      <c r="G92" s="1" t="n">
        <v>87</v>
      </c>
      <c r="H92" s="1" t="n">
        <v>83.1083333333333</v>
      </c>
      <c r="I92" s="1" t="n">
        <v>0.248058769542144</v>
      </c>
      <c r="W92" s="1" t="n">
        <v>88</v>
      </c>
      <c r="X92" s="1" t="n">
        <v>86.475</v>
      </c>
      <c r="Y92" s="1" t="n">
        <v>0.247739074723934</v>
      </c>
      <c r="AJ92" s="1" t="n">
        <v>88</v>
      </c>
      <c r="AK92" s="1" t="n">
        <v>80.9083333333333</v>
      </c>
      <c r="AL92" s="1" t="n">
        <v>0.17388650608946</v>
      </c>
      <c r="AM92" s="1" t="n">
        <v>0.0005356</v>
      </c>
      <c r="AP92" s="1" t="n">
        <v>82.275</v>
      </c>
      <c r="AQ92" s="1" t="n">
        <v>0.271848383647547</v>
      </c>
      <c r="AR92" s="1" t="n">
        <v>0.000101345649499055</v>
      </c>
      <c r="AU92" s="1" t="n">
        <v>84.75</v>
      </c>
      <c r="AV92" s="1" t="n">
        <v>0.298896854683789</v>
      </c>
      <c r="AW92" s="1" t="n">
        <v>0.000114929897891454</v>
      </c>
      <c r="BD92" s="1" t="n">
        <v>71.3083333333333</v>
      </c>
      <c r="BE92" s="1" t="n">
        <v>0.561182640572347</v>
      </c>
      <c r="BH92" s="1" t="n">
        <v>67.075</v>
      </c>
      <c r="BI92" s="1" t="n">
        <v>0.417339846142319</v>
      </c>
    </row>
    <row r="93" customFormat="false" ht="12.8" hidden="false" customHeight="false" outlineLevel="0" collapsed="false">
      <c r="G93" s="1" t="n">
        <v>88</v>
      </c>
      <c r="H93" s="1" t="n">
        <v>86.475</v>
      </c>
      <c r="I93" s="1" t="n">
        <v>0.247739074723934</v>
      </c>
      <c r="W93" s="1" t="n">
        <v>89</v>
      </c>
      <c r="X93" s="1" t="n">
        <v>83.55</v>
      </c>
      <c r="Y93" s="1" t="n">
        <v>0.245470277599689</v>
      </c>
      <c r="AJ93" s="1" t="n">
        <v>89</v>
      </c>
      <c r="AK93" s="1" t="n">
        <v>80.4833333333333</v>
      </c>
      <c r="AL93" s="1" t="n">
        <v>0.173472591618231</v>
      </c>
      <c r="AM93" s="1" t="n">
        <v>0.000540550000000002</v>
      </c>
      <c r="AP93" s="1" t="n">
        <v>86.1166666666667</v>
      </c>
      <c r="AQ93" s="1" t="n">
        <v>0.269658418066466</v>
      </c>
      <c r="AR93" s="1" t="n">
        <v>0.000101334809169427</v>
      </c>
      <c r="AU93" s="1" t="n">
        <v>84.4916666666667</v>
      </c>
      <c r="AV93" s="1" t="n">
        <v>0.298149324397543</v>
      </c>
      <c r="AW93" s="1" t="n">
        <v>0.00011489255875364</v>
      </c>
      <c r="BD93" s="1" t="n">
        <v>66.8</v>
      </c>
      <c r="BE93" s="1" t="n">
        <v>0.563694524676053</v>
      </c>
      <c r="BH93" s="1" t="n">
        <v>65.5833333333333</v>
      </c>
      <c r="BI93" s="1" t="n">
        <v>0.407367349846531</v>
      </c>
    </row>
    <row r="94" customFormat="false" ht="12.8" hidden="false" customHeight="false" outlineLevel="0" collapsed="false">
      <c r="G94" s="1" t="n">
        <v>89</v>
      </c>
      <c r="H94" s="1" t="n">
        <v>83.55</v>
      </c>
      <c r="I94" s="1" t="n">
        <v>0.245470277599689</v>
      </c>
      <c r="W94" s="1" t="n">
        <v>90</v>
      </c>
      <c r="X94" s="1" t="n">
        <v>86.9916666666667</v>
      </c>
      <c r="Y94" s="1" t="n">
        <v>0.244533056008028</v>
      </c>
      <c r="AJ94" s="1" t="n">
        <v>90</v>
      </c>
      <c r="AK94" s="1" t="n">
        <v>82.925</v>
      </c>
      <c r="AL94" s="1" t="n">
        <v>0.165940849400405</v>
      </c>
      <c r="AM94" s="1" t="n">
        <v>0.000545499999999999</v>
      </c>
      <c r="AP94" s="1" t="n">
        <v>84.85</v>
      </c>
      <c r="AQ94" s="1" t="n">
        <v>0.265789292260274</v>
      </c>
      <c r="AR94" s="1" t="n">
        <v>0.00010131565699669</v>
      </c>
      <c r="AU94" s="1" t="n">
        <v>86.425</v>
      </c>
      <c r="AV94" s="1" t="n">
        <v>0.293759958608064</v>
      </c>
      <c r="AW94" s="1" t="n">
        <v>0.000114673309932477</v>
      </c>
      <c r="BD94" s="1" t="n">
        <v>71.8583333333333</v>
      </c>
      <c r="BE94" s="1" t="n">
        <v>0.560327276619258</v>
      </c>
      <c r="BH94" s="1" t="n">
        <v>56.5333333333333</v>
      </c>
      <c r="BI94" s="1" t="n">
        <v>0.392843432073146</v>
      </c>
    </row>
    <row r="95" customFormat="false" ht="12.8" hidden="false" customHeight="false" outlineLevel="0" collapsed="false">
      <c r="G95" s="1" t="n">
        <v>90</v>
      </c>
      <c r="H95" s="1" t="n">
        <v>86.9916666666667</v>
      </c>
      <c r="I95" s="1" t="n">
        <v>0.244533056008028</v>
      </c>
      <c r="W95" s="1" t="n">
        <v>91</v>
      </c>
      <c r="X95" s="1" t="n">
        <v>85.4583333333333</v>
      </c>
      <c r="Y95" s="1" t="n">
        <v>0.242014733522431</v>
      </c>
      <c r="AJ95" s="1" t="n">
        <v>91</v>
      </c>
      <c r="AK95" s="1" t="n">
        <v>84.4083333333333</v>
      </c>
      <c r="AL95" s="1" t="n">
        <v>0.167953848258964</v>
      </c>
      <c r="AM95" s="1" t="n">
        <v>0.000550450000000001</v>
      </c>
      <c r="AP95" s="1" t="n">
        <v>85.5416666666667</v>
      </c>
      <c r="AQ95" s="1" t="n">
        <v>0.265469679223703</v>
      </c>
      <c r="AR95" s="1" t="n">
        <v>0.00010131407491216</v>
      </c>
      <c r="AU95" s="1" t="n">
        <v>86.7916666666667</v>
      </c>
      <c r="AV95" s="1" t="n">
        <v>0.294973555880823</v>
      </c>
      <c r="AW95" s="1" t="n">
        <v>0.000114733929116236</v>
      </c>
      <c r="BD95" s="1" t="n">
        <v>73.15</v>
      </c>
      <c r="BE95" s="1" t="n">
        <v>0.561647416241388</v>
      </c>
      <c r="BH95" s="1" t="n">
        <v>69.775</v>
      </c>
      <c r="BI95" s="1" t="n">
        <v>0.375663380537714</v>
      </c>
    </row>
    <row r="96" customFormat="false" ht="12.8" hidden="false" customHeight="false" outlineLevel="0" collapsed="false">
      <c r="G96" s="1" t="n">
        <v>91</v>
      </c>
      <c r="H96" s="1" t="n">
        <v>85.4583333333333</v>
      </c>
      <c r="I96" s="1" t="n">
        <v>0.242014733522431</v>
      </c>
      <c r="W96" s="1" t="n">
        <v>92</v>
      </c>
      <c r="X96" s="1" t="n">
        <v>86.4083333333333</v>
      </c>
      <c r="Y96" s="1" t="n">
        <v>0.239835554793445</v>
      </c>
      <c r="AJ96" s="1" t="n">
        <v>92</v>
      </c>
      <c r="AK96" s="1" t="n">
        <v>70.575</v>
      </c>
      <c r="AL96" s="1" t="n">
        <v>0.164982665298399</v>
      </c>
      <c r="AM96" s="1" t="n">
        <v>0.000555399999999998</v>
      </c>
      <c r="AP96" s="1" t="n">
        <v>86.5833333333333</v>
      </c>
      <c r="AQ96" s="1" t="n">
        <v>0.262568720511155</v>
      </c>
      <c r="AR96" s="1" t="n">
        <v>0.000101299715166529</v>
      </c>
      <c r="AU96" s="1" t="n">
        <v>86.6916666666667</v>
      </c>
      <c r="AV96" s="1" t="n">
        <v>0.291842610883052</v>
      </c>
      <c r="AW96" s="1" t="n">
        <v>0.000114577538413611</v>
      </c>
      <c r="BD96" s="1" t="n">
        <v>65.7083333333333</v>
      </c>
      <c r="BE96" s="1" t="n">
        <v>0.562121090350121</v>
      </c>
      <c r="BH96" s="1" t="n">
        <v>61.4</v>
      </c>
      <c r="BI96" s="1" t="n">
        <v>0.373279034233551</v>
      </c>
    </row>
    <row r="97" customFormat="false" ht="12.8" hidden="false" customHeight="false" outlineLevel="0" collapsed="false">
      <c r="G97" s="1" t="n">
        <v>92</v>
      </c>
      <c r="H97" s="1" t="n">
        <v>86.4083333333333</v>
      </c>
      <c r="I97" s="1" t="n">
        <v>0.239835554793445</v>
      </c>
      <c r="W97" s="1" t="n">
        <v>93</v>
      </c>
      <c r="X97" s="1" t="n">
        <v>87.0416666666667</v>
      </c>
      <c r="Y97" s="1" t="n">
        <v>0.238349440350716</v>
      </c>
      <c r="AJ97" s="1" t="n">
        <v>93</v>
      </c>
      <c r="AK97" s="1" t="n">
        <v>84.35</v>
      </c>
      <c r="AL97" s="1" t="n">
        <v>0.155965713803956</v>
      </c>
      <c r="AM97" s="1" t="n">
        <v>0.00056035</v>
      </c>
      <c r="AP97" s="1" t="n">
        <v>87.175</v>
      </c>
      <c r="AQ97" s="1" t="n">
        <v>0.261197891475549</v>
      </c>
      <c r="AR97" s="1" t="n">
        <v>0.000101292929562805</v>
      </c>
      <c r="AU97" s="1" t="n">
        <v>80.7916666666667</v>
      </c>
      <c r="AV97" s="1" t="n">
        <v>0.29031432103882</v>
      </c>
      <c r="AW97" s="1" t="n">
        <v>0.000114501200335903</v>
      </c>
      <c r="BD97" s="1" t="n">
        <v>67.1666666666667</v>
      </c>
      <c r="BE97" s="1" t="n">
        <v>0.562081873607534</v>
      </c>
      <c r="BH97" s="1" t="n">
        <v>65.1</v>
      </c>
      <c r="BI97" s="1" t="n">
        <v>0.377423448126707</v>
      </c>
    </row>
    <row r="98" customFormat="false" ht="12.8" hidden="false" customHeight="false" outlineLevel="0" collapsed="false">
      <c r="G98" s="1" t="n">
        <v>93</v>
      </c>
      <c r="H98" s="1" t="n">
        <v>87.0416666666667</v>
      </c>
      <c r="I98" s="1" t="n">
        <v>0.238349440350716</v>
      </c>
      <c r="W98" s="1" t="n">
        <v>94</v>
      </c>
      <c r="X98" s="1" t="n">
        <v>85.625</v>
      </c>
      <c r="Y98" s="1" t="n">
        <v>0.235868129712432</v>
      </c>
      <c r="AJ98" s="1" t="n">
        <v>94</v>
      </c>
      <c r="AK98" s="1" t="n">
        <v>84.1083333333333</v>
      </c>
      <c r="AL98" s="1" t="n">
        <v>0.158885351971967</v>
      </c>
      <c r="AM98" s="1" t="n">
        <v>0.000565300000000001</v>
      </c>
      <c r="AP98" s="1" t="n">
        <v>86.6</v>
      </c>
      <c r="AQ98" s="1" t="n">
        <v>0.261611346782906</v>
      </c>
      <c r="AR98" s="1" t="n">
        <v>0.000101294976166576</v>
      </c>
      <c r="AU98" s="1" t="n">
        <v>86.175</v>
      </c>
      <c r="AV98" s="1" t="n">
        <v>0.287297089312122</v>
      </c>
      <c r="AW98" s="1" t="n">
        <v>0.000114350489611155</v>
      </c>
      <c r="BD98" s="1" t="n">
        <v>69.575</v>
      </c>
      <c r="BE98" s="1" t="n">
        <v>0.561661398550595</v>
      </c>
      <c r="BH98" s="1" t="n">
        <v>62.45</v>
      </c>
      <c r="BI98" s="1" t="n">
        <v>0.367089364701497</v>
      </c>
    </row>
    <row r="99" customFormat="false" ht="12.8" hidden="false" customHeight="false" outlineLevel="0" collapsed="false">
      <c r="G99" s="1" t="n">
        <v>94</v>
      </c>
      <c r="H99" s="1" t="n">
        <v>85.625</v>
      </c>
      <c r="I99" s="1" t="n">
        <v>0.235868129712432</v>
      </c>
      <c r="W99" s="1" t="n">
        <v>95</v>
      </c>
      <c r="X99" s="1" t="n">
        <v>84.775</v>
      </c>
      <c r="Y99" s="1" t="n">
        <v>0.235959835207539</v>
      </c>
      <c r="AJ99" s="1" t="n">
        <v>95</v>
      </c>
      <c r="AK99" s="1" t="n">
        <v>81.2416666666667</v>
      </c>
      <c r="AL99" s="1" t="n">
        <v>0.153435125311555</v>
      </c>
      <c r="AM99" s="1" t="n">
        <v>0.000570249999999999</v>
      </c>
      <c r="AP99" s="1" t="n">
        <v>86.55</v>
      </c>
      <c r="AQ99" s="1" t="n">
        <v>0.259817052433994</v>
      </c>
      <c r="AR99" s="1" t="n">
        <v>0.00010128609440955</v>
      </c>
      <c r="AU99" s="1" t="n">
        <v>83.3833333333334</v>
      </c>
      <c r="AV99" s="1" t="n">
        <v>0.2865912555568</v>
      </c>
      <c r="AW99" s="1" t="n">
        <v>0.000114315233215048</v>
      </c>
      <c r="BD99" s="1" t="n">
        <v>66.7416666666667</v>
      </c>
      <c r="BE99" s="1" t="n">
        <v>0.561749690377128</v>
      </c>
      <c r="BH99" s="1" t="n">
        <v>67.8666666666667</v>
      </c>
      <c r="BI99" s="1" t="n">
        <v>0.351097759629872</v>
      </c>
    </row>
    <row r="100" customFormat="false" ht="12.8" hidden="false" customHeight="false" outlineLevel="0" collapsed="false">
      <c r="G100" s="1" t="n">
        <v>95</v>
      </c>
      <c r="H100" s="1" t="n">
        <v>84.775</v>
      </c>
      <c r="I100" s="1" t="n">
        <v>0.235959835207539</v>
      </c>
      <c r="W100" s="1" t="n">
        <v>96</v>
      </c>
      <c r="X100" s="1" t="n">
        <v>86.4833333333333</v>
      </c>
      <c r="Y100" s="1" t="n">
        <v>0.23572616434809</v>
      </c>
      <c r="AJ100" s="1" t="n">
        <v>96</v>
      </c>
      <c r="AK100" s="1" t="n">
        <v>83.0166666666667</v>
      </c>
      <c r="AL100" s="1" t="n">
        <v>0.149609927731409</v>
      </c>
      <c r="AM100" s="1" t="n">
        <v>0.0005752</v>
      </c>
      <c r="AP100" s="1" t="n">
        <v>84.4916666666667</v>
      </c>
      <c r="AQ100" s="1" t="n">
        <v>0.255384764246849</v>
      </c>
      <c r="AR100" s="1" t="n">
        <v>0.000101264154583024</v>
      </c>
      <c r="AU100" s="1" t="n">
        <v>86.675</v>
      </c>
      <c r="AV100" s="1" t="n">
        <v>0.282995831102196</v>
      </c>
      <c r="AW100" s="1" t="n">
        <v>0.000114135641763563</v>
      </c>
      <c r="BD100" s="1" t="n">
        <v>66.9916666666667</v>
      </c>
      <c r="BE100" s="1" t="n">
        <v>0.561505752840022</v>
      </c>
      <c r="BH100" s="1" t="n">
        <v>71.1</v>
      </c>
      <c r="BI100" s="1" t="n">
        <v>0.341173574169562</v>
      </c>
    </row>
    <row r="101" customFormat="false" ht="12.8" hidden="false" customHeight="false" outlineLevel="0" collapsed="false">
      <c r="G101" s="1" t="n">
        <v>96</v>
      </c>
      <c r="H101" s="1" t="n">
        <v>86.4833333333333</v>
      </c>
      <c r="I101" s="1" t="n">
        <v>0.23572616434809</v>
      </c>
      <c r="W101" s="1" t="n">
        <v>97</v>
      </c>
      <c r="X101" s="1" t="n">
        <v>85.4583333333333</v>
      </c>
      <c r="Y101" s="1" t="n">
        <v>0.229270211462654</v>
      </c>
      <c r="AJ101" s="1" t="n">
        <v>97</v>
      </c>
      <c r="AK101" s="1" t="n">
        <v>82.0083333333333</v>
      </c>
      <c r="AL101" s="1" t="n">
        <v>0.144774833078514</v>
      </c>
      <c r="AM101" s="1" t="n">
        <v>0.000580150000000002</v>
      </c>
      <c r="AP101" s="1" t="n">
        <v>86.6666666666667</v>
      </c>
      <c r="AQ101" s="1" t="n">
        <v>0.253721752019325</v>
      </c>
      <c r="AR101" s="1" t="n">
        <v>0.000101255922672498</v>
      </c>
      <c r="AU101" s="1" t="n">
        <v>85.35</v>
      </c>
      <c r="AV101" s="1" t="n">
        <v>0.282384903891</v>
      </c>
      <c r="AW101" s="1" t="n">
        <v>0.000114105125949371</v>
      </c>
      <c r="BD101" s="1" t="n">
        <v>68.15</v>
      </c>
      <c r="BE101" s="1" t="n">
        <v>0.561997424120079</v>
      </c>
      <c r="BH101" s="1" t="n">
        <v>66.7833333333333</v>
      </c>
      <c r="BI101" s="1" t="n">
        <v>0.347559717100566</v>
      </c>
    </row>
    <row r="102" customFormat="false" ht="12.8" hidden="false" customHeight="false" outlineLevel="0" collapsed="false">
      <c r="G102" s="1" t="n">
        <v>97</v>
      </c>
      <c r="H102" s="1" t="n">
        <v>85.4583333333333</v>
      </c>
      <c r="I102" s="1" t="n">
        <v>0.229270211462654</v>
      </c>
      <c r="W102" s="1" t="n">
        <v>98</v>
      </c>
      <c r="X102" s="1" t="n">
        <v>86.6166666666667</v>
      </c>
      <c r="Y102" s="1" t="n">
        <v>0.228715250391696</v>
      </c>
      <c r="AJ102" s="1" t="n">
        <v>98</v>
      </c>
      <c r="AK102" s="1" t="n">
        <v>83.1833333333333</v>
      </c>
      <c r="AL102" s="1" t="n">
        <v>0.145529644488335</v>
      </c>
      <c r="AM102" s="1" t="n">
        <v>0.000585099999999999</v>
      </c>
      <c r="AP102" s="1" t="n">
        <v>86.4</v>
      </c>
      <c r="AQ102" s="1" t="n">
        <v>0.252594169427845</v>
      </c>
      <c r="AR102" s="1" t="n">
        <v>0.000101250341138669</v>
      </c>
      <c r="AU102" s="1" t="n">
        <v>86.6833333333333</v>
      </c>
      <c r="AV102" s="1" t="n">
        <v>0.278716536060071</v>
      </c>
      <c r="AW102" s="1" t="n">
        <v>0.000113921890976221</v>
      </c>
      <c r="BD102" s="1" t="n">
        <v>68.0833333333333</v>
      </c>
      <c r="BE102" s="1" t="n">
        <v>0.559591723276354</v>
      </c>
      <c r="BH102" s="1" t="n">
        <v>50.9</v>
      </c>
      <c r="BI102" s="1" t="n">
        <v>0.323973926939944</v>
      </c>
    </row>
    <row r="103" customFormat="false" ht="12.8" hidden="false" customHeight="false" outlineLevel="0" collapsed="false">
      <c r="G103" s="1" t="n">
        <v>98</v>
      </c>
      <c r="H103" s="1" t="n">
        <v>86.6166666666667</v>
      </c>
      <c r="I103" s="1" t="n">
        <v>0.228715250391696</v>
      </c>
      <c r="W103" s="1" t="n">
        <v>99</v>
      </c>
      <c r="X103" s="1" t="n">
        <v>82.325</v>
      </c>
      <c r="Y103" s="1" t="n">
        <v>0.227835912456009</v>
      </c>
      <c r="AJ103" s="1" t="n">
        <v>99</v>
      </c>
      <c r="AK103" s="1" t="n">
        <v>82.775</v>
      </c>
      <c r="AL103" s="1" t="n">
        <v>0.149795048725186</v>
      </c>
      <c r="AM103" s="1" t="n">
        <v>0.000590050000000001</v>
      </c>
      <c r="AP103" s="1" t="n">
        <v>86.4833333333333</v>
      </c>
      <c r="AQ103" s="1" t="n">
        <v>0.251137685960036</v>
      </c>
      <c r="AR103" s="1" t="n">
        <v>0.000101243131545502</v>
      </c>
      <c r="AU103" s="1" t="n">
        <v>87.125</v>
      </c>
      <c r="AV103" s="1" t="n">
        <v>0.279867604787924</v>
      </c>
      <c r="AW103" s="1" t="n">
        <v>0.000113979386859157</v>
      </c>
      <c r="BD103" s="1" t="n">
        <v>70.0583333333333</v>
      </c>
      <c r="BE103" s="1" t="n">
        <v>0.558212321386663</v>
      </c>
      <c r="BH103" s="1" t="n">
        <v>73.125</v>
      </c>
      <c r="BI103" s="1" t="n">
        <v>0.331241393044813</v>
      </c>
    </row>
    <row r="104" customFormat="false" ht="12.8" hidden="false" customHeight="false" outlineLevel="0" collapsed="false">
      <c r="G104" s="1" t="n">
        <v>99</v>
      </c>
      <c r="H104" s="1" t="n">
        <v>82.325</v>
      </c>
      <c r="I104" s="1" t="n">
        <v>0.227835912456009</v>
      </c>
      <c r="W104" s="1" t="n">
        <v>100</v>
      </c>
      <c r="X104" s="1" t="n">
        <v>86.9416666666667</v>
      </c>
      <c r="Y104" s="1" t="n">
        <v>0.225820709901578</v>
      </c>
      <c r="AJ104" s="1" t="n">
        <v>100</v>
      </c>
      <c r="AK104" s="1" t="n">
        <v>85.9</v>
      </c>
      <c r="AL104" s="1" t="n">
        <v>0.147036567973747</v>
      </c>
      <c r="AM104" s="1" t="n">
        <v>0.000594999999999998</v>
      </c>
      <c r="AP104" s="1" t="n">
        <v>86.275</v>
      </c>
      <c r="AQ104" s="1" t="n">
        <v>0.250931052383838</v>
      </c>
      <c r="AR104" s="1" t="n">
        <v>0.000101242108709301</v>
      </c>
      <c r="AU104" s="1" t="n">
        <v>86.2583333333333</v>
      </c>
      <c r="AV104" s="1" t="n">
        <v>0.2780343301769</v>
      </c>
      <c r="AW104" s="1" t="n">
        <v>0.000113887814792326</v>
      </c>
      <c r="BD104" s="1" t="n">
        <v>60.125</v>
      </c>
      <c r="BE104" s="1" t="n">
        <v>0.558114736573274</v>
      </c>
      <c r="BH104" s="1" t="n">
        <v>67.975</v>
      </c>
      <c r="BI104" s="1" t="n">
        <v>0.337187400187002</v>
      </c>
    </row>
    <row r="105" customFormat="false" ht="13" hidden="false" customHeight="false" outlineLevel="0" collapsed="false">
      <c r="G105" s="1" t="n">
        <v>100</v>
      </c>
      <c r="H105" s="1" t="n">
        <v>86.9416666666667</v>
      </c>
      <c r="I105" s="1" t="n">
        <v>0.225820709901578</v>
      </c>
      <c r="Y105" s="4" t="s">
        <v>24</v>
      </c>
      <c r="AL105" s="4" t="s">
        <v>24</v>
      </c>
      <c r="AN105" s="4" t="s">
        <v>24</v>
      </c>
      <c r="AQ105" s="4" t="s">
        <v>24</v>
      </c>
      <c r="AS105" s="4" t="s">
        <v>24</v>
      </c>
      <c r="AV105" s="4" t="s">
        <v>24</v>
      </c>
      <c r="AX105" s="4" t="s">
        <v>24</v>
      </c>
      <c r="BD105" s="1" t="n">
        <v>67</v>
      </c>
      <c r="BE105" s="1" t="n">
        <v>0.558472212062462</v>
      </c>
      <c r="BH105" s="1" t="n">
        <v>66.125</v>
      </c>
      <c r="BI105" s="1" t="n">
        <v>0.335992058171138</v>
      </c>
    </row>
    <row r="106" customFormat="false" ht="13" hidden="false" customHeight="false" outlineLevel="0" collapsed="false">
      <c r="I106" s="4" t="s">
        <v>24</v>
      </c>
      <c r="X106" s="1" t="s">
        <v>25</v>
      </c>
      <c r="Y106" s="1" t="n">
        <f aca="false">AVERAGE($X$5:$X$104)</f>
        <v>81.7810833333334</v>
      </c>
      <c r="AK106" s="1" t="s">
        <v>25</v>
      </c>
      <c r="AL106" s="1" t="n">
        <f aca="false">AVERAGE($AK$5:$AK$104)</f>
        <v>79.8808333333333</v>
      </c>
      <c r="AM106" s="1" t="s">
        <v>25</v>
      </c>
      <c r="AN106" s="1" t="n">
        <f aca="false">AVERAGE($AM$5:$AM$104)</f>
        <v>0.000349975</v>
      </c>
      <c r="AP106" s="1" t="s">
        <v>25</v>
      </c>
      <c r="AQ106" s="1" t="n">
        <f aca="false">AVERAGE($AP$5:$AP$104)</f>
        <v>80.895</v>
      </c>
      <c r="AR106" s="1" t="s">
        <v>25</v>
      </c>
      <c r="AS106" s="1" t="n">
        <f aca="false">AVERAGE($AR$5:$AR$104)</f>
        <v>0.00010219668875986</v>
      </c>
      <c r="AU106" s="1" t="s">
        <v>25</v>
      </c>
      <c r="AV106" s="1" t="n">
        <f aca="false">AVERAGE($AU$5:$AU$104)</f>
        <v>80.90675</v>
      </c>
      <c r="AW106" s="1" t="s">
        <v>25</v>
      </c>
      <c r="AX106" s="1" t="n">
        <f aca="false">AVERAGE($AW$5:$AW$104)</f>
        <v>0.000123349293897728</v>
      </c>
      <c r="BD106" s="1" t="n">
        <v>63.85</v>
      </c>
      <c r="BE106" s="1" t="n">
        <v>0.562679258300297</v>
      </c>
      <c r="BH106" s="1" t="n">
        <v>52.9</v>
      </c>
      <c r="BI106" s="1" t="n">
        <v>0.304567944266394</v>
      </c>
    </row>
    <row r="107" customFormat="false" ht="12.9" hidden="false" customHeight="false" outlineLevel="0" collapsed="false">
      <c r="H107" s="1" t="s">
        <v>25</v>
      </c>
      <c r="I107" s="1" t="n">
        <f aca="false">AVERAGE($H$6:$H$105)</f>
        <v>81.7810833333334</v>
      </c>
      <c r="X107" s="1" t="s">
        <v>26</v>
      </c>
      <c r="Y107" s="1" t="n">
        <f aca="false">SQRT(VAR($X$5:$X$104)/COUNT($X$5:$X$104))</f>
        <v>0.642423477507525</v>
      </c>
      <c r="AK107" s="1" t="s">
        <v>26</v>
      </c>
      <c r="AL107" s="1" t="n">
        <f aca="false">SQRT(VAR($AK$5:$AK$104)/COUNT($AK$5:$AK$104))</f>
        <v>0.674032306097638</v>
      </c>
      <c r="AM107" s="1" t="s">
        <v>26</v>
      </c>
      <c r="AN107" s="1" t="n">
        <f aca="false">SQRT(VAR($AM$5:$AM$104)/COUNT($AM$5:$AM$104))</f>
        <v>1.43606885280616E-005</v>
      </c>
      <c r="AP107" s="1" t="s">
        <v>26</v>
      </c>
      <c r="AQ107" s="1" t="n">
        <f aca="false">SQRT(VAR($AP$5:$AP$104)/COUNT($AP$5:$AP$104))</f>
        <v>0.684901747727661</v>
      </c>
      <c r="AR107" s="1" t="s">
        <v>26</v>
      </c>
      <c r="AS107" s="1" t="n">
        <f aca="false">SQRT(VAR($AR$5:$AR$104)/COUNT($AR$5:$AR$104))</f>
        <v>1.15570531121325E-007</v>
      </c>
      <c r="AU107" s="1" t="s">
        <v>26</v>
      </c>
      <c r="AV107" s="1" t="n">
        <f aca="false">SQRT(VAR($AU$5:$AU$104)/COUNT($AU$5:$AU$104))</f>
        <v>0.674770939383821</v>
      </c>
      <c r="AW107" s="1" t="s">
        <v>26</v>
      </c>
      <c r="AX107" s="1" t="n">
        <f aca="false">SQRT(VAR($AW$5:$AW$104)/COUNT($AW$5:$AW$104))</f>
        <v>1.14736992798784E-006</v>
      </c>
      <c r="BD107" s="1" t="n">
        <v>70.0833333333333</v>
      </c>
      <c r="BE107" s="1" t="n">
        <v>0.561466414282825</v>
      </c>
      <c r="BI107" s="4" t="s">
        <v>24</v>
      </c>
    </row>
    <row r="108" customFormat="false" ht="12.8" hidden="false" customHeight="false" outlineLevel="0" collapsed="false">
      <c r="H108" s="1" t="s">
        <v>26</v>
      </c>
      <c r="I108" s="1" t="n">
        <f aca="false">SQRT(VAR($H$6:$H$105)/COUNT($H$6:$H$105))</f>
        <v>0.642423477507525</v>
      </c>
      <c r="X108" s="1" t="s">
        <v>27</v>
      </c>
      <c r="Y108" s="1" t="n">
        <f aca="false">MODE($X$5:$X$104)</f>
        <v>86.4833333333333</v>
      </c>
      <c r="AK108" s="1" t="s">
        <v>27</v>
      </c>
      <c r="AL108" s="1" t="n">
        <f aca="false">MODE($AK$5:$AK$104)</f>
        <v>84.35</v>
      </c>
      <c r="AM108" s="1" t="s">
        <v>27</v>
      </c>
      <c r="AN108" s="1" t="e">
        <f aca="false">MODE($AM$5:$AM$104)</f>
        <v>#VALUE!</v>
      </c>
      <c r="AP108" s="1" t="s">
        <v>27</v>
      </c>
      <c r="AQ108" s="1" t="n">
        <f aca="false">MODE($AP$5:$AP$104)</f>
        <v>83.2666666666667</v>
      </c>
      <c r="AR108" s="1" t="s">
        <v>27</v>
      </c>
      <c r="AS108" s="1" t="e">
        <f aca="false">MODE($AR$5:$AR$104)</f>
        <v>#VALUE!</v>
      </c>
      <c r="AU108" s="1" t="s">
        <v>27</v>
      </c>
      <c r="AV108" s="1" t="n">
        <f aca="false">MODE($AU$5:$AU$104)</f>
        <v>83.3166666666667</v>
      </c>
      <c r="AW108" s="1" t="s">
        <v>27</v>
      </c>
      <c r="AX108" s="1" t="e">
        <f aca="false">MODE($AW$5:$AW$104)</f>
        <v>#VALUE!</v>
      </c>
      <c r="BD108" s="1" t="n">
        <v>65.5833333333333</v>
      </c>
      <c r="BE108" s="1" t="n">
        <v>0.558560118238047</v>
      </c>
      <c r="BH108" s="1" t="s">
        <v>25</v>
      </c>
      <c r="BI108" s="1" t="n">
        <f aca="false">AVERAGE($BH$4:$BH$116)</f>
        <v>65.6664215686274</v>
      </c>
    </row>
    <row r="109" customFormat="false" ht="12.8" hidden="false" customHeight="false" outlineLevel="0" collapsed="false">
      <c r="H109" s="1" t="s">
        <v>27</v>
      </c>
      <c r="I109" s="1" t="n">
        <f aca="false">MODE($H$6:$H$105)</f>
        <v>86.4833333333333</v>
      </c>
      <c r="X109" s="1" t="s">
        <v>28</v>
      </c>
      <c r="Y109" s="1" t="n">
        <f aca="false">MEDIAN($X$5:$X$104)</f>
        <v>83.8416666666667</v>
      </c>
      <c r="AK109" s="1" t="s">
        <v>28</v>
      </c>
      <c r="AL109" s="1" t="n">
        <f aca="false">MEDIAN($AK$5:$AK$104)</f>
        <v>82.0541666666667</v>
      </c>
      <c r="AM109" s="1" t="s">
        <v>28</v>
      </c>
      <c r="AN109" s="1" t="n">
        <f aca="false">MEDIAN($AM$5:$AM$104)</f>
        <v>0.000349975</v>
      </c>
      <c r="AP109" s="1" t="s">
        <v>28</v>
      </c>
      <c r="AQ109" s="1" t="n">
        <f aca="false">MEDIAN($AP$5:$AP$104)</f>
        <v>83.3</v>
      </c>
      <c r="AR109" s="1" t="s">
        <v>28</v>
      </c>
      <c r="AS109" s="1" t="n">
        <f aca="false">MEDIAN($AR$5:$AR$104)</f>
        <v>0.000101806489148522</v>
      </c>
      <c r="AU109" s="1" t="s">
        <v>28</v>
      </c>
      <c r="AV109" s="1" t="n">
        <f aca="false">MEDIAN($AU$5:$AU$104)</f>
        <v>83.0625</v>
      </c>
      <c r="AW109" s="1" t="s">
        <v>28</v>
      </c>
      <c r="AX109" s="1" t="n">
        <f aca="false">MEDIAN($AW$5:$AW$104)</f>
        <v>0.000119625385806208</v>
      </c>
      <c r="BD109" s="1" t="n">
        <v>57.9166666666667</v>
      </c>
      <c r="BE109" s="1" t="n">
        <v>0.560027720704516</v>
      </c>
      <c r="BH109" s="1" t="s">
        <v>26</v>
      </c>
      <c r="BI109" s="1" t="n">
        <f aca="false">SQRT(VAR($BH$4:$BH$116)/COUNT($BH$4:$BH$116))</f>
        <v>0.669702231810988</v>
      </c>
    </row>
    <row r="110" customFormat="false" ht="12.8" hidden="false" customHeight="false" outlineLevel="0" collapsed="false">
      <c r="H110" s="1" t="s">
        <v>28</v>
      </c>
      <c r="I110" s="1" t="n">
        <f aca="false">MEDIAN($H$6:$H$105)</f>
        <v>83.8416666666667</v>
      </c>
      <c r="X110" s="1" t="s">
        <v>29</v>
      </c>
      <c r="Y110" s="1" t="n">
        <f aca="false">QUARTILE($X$5:$X$104, 1)</f>
        <v>80.6958333333333</v>
      </c>
      <c r="AK110" s="1" t="s">
        <v>29</v>
      </c>
      <c r="AL110" s="1" t="n">
        <f aca="false">QUARTILE($AK$5:$AK$104, 1)</f>
        <v>79.3041666666667</v>
      </c>
      <c r="AM110" s="1" t="s">
        <v>29</v>
      </c>
      <c r="AN110" s="1" t="n">
        <f aca="false">QUARTILE($AM$5:$AM$104, 1)</f>
        <v>0.0002274625</v>
      </c>
      <c r="AP110" s="1" t="s">
        <v>29</v>
      </c>
      <c r="AQ110" s="1" t="n">
        <f aca="false">QUARTILE($AP$5:$AP$104, 1)</f>
        <v>79.8916666666667</v>
      </c>
      <c r="AR110" s="1" t="s">
        <v>29</v>
      </c>
      <c r="AS110" s="1" t="n">
        <f aca="false">QUARTILE($AR$5:$AR$104, 1)</f>
        <v>0.000101476401647722</v>
      </c>
      <c r="AU110" s="1" t="s">
        <v>29</v>
      </c>
      <c r="AV110" s="1" t="n">
        <f aca="false">QUARTILE($AU$5:$AU$104, 1)</f>
        <v>78.4708333333333</v>
      </c>
      <c r="AW110" s="1" t="s">
        <v>29</v>
      </c>
      <c r="AX110" s="1" t="n">
        <f aca="false">QUARTILE($AW$5:$AW$104, 1)</f>
        <v>0.000116271682051434</v>
      </c>
      <c r="BD110" s="1" t="n">
        <v>73.8583333333333</v>
      </c>
      <c r="BE110" s="1" t="n">
        <v>0.559366587001378</v>
      </c>
      <c r="BH110" s="1" t="s">
        <v>27</v>
      </c>
      <c r="BI110" s="1" t="n">
        <f aca="false">MODE($BH$4:$BH$116)</f>
        <v>66.7</v>
      </c>
    </row>
    <row r="111" customFormat="false" ht="12.9" hidden="false" customHeight="false" outlineLevel="0" collapsed="false">
      <c r="H111" s="1" t="s">
        <v>29</v>
      </c>
      <c r="I111" s="1" t="n">
        <f aca="false">QUARTILE($H$6:$H$105, 1)</f>
        <v>80.6958333333333</v>
      </c>
      <c r="X111" s="1" t="s">
        <v>30</v>
      </c>
      <c r="Y111" s="1" t="n">
        <f aca="false">QUARTILE($X$5:$X$104, 3)</f>
        <v>85.6270833333333</v>
      </c>
      <c r="AK111" s="1" t="s">
        <v>30</v>
      </c>
      <c r="AL111" s="1" t="n">
        <f aca="false">QUARTILE($AK$5:$AK$104, 3)</f>
        <v>84.1020833333333</v>
      </c>
      <c r="AM111" s="1" t="s">
        <v>30</v>
      </c>
      <c r="AN111" s="1" t="n">
        <f aca="false">QUARTILE($AM$5:$AM$104, 3)</f>
        <v>0.0004724875</v>
      </c>
      <c r="AP111" s="1" t="s">
        <v>30</v>
      </c>
      <c r="AQ111" s="1" t="n">
        <f aca="false">QUARTILE($AP$5:$AP$104, 3)</f>
        <v>85.3604166666667</v>
      </c>
      <c r="AR111" s="1" t="s">
        <v>30</v>
      </c>
      <c r="AS111" s="1" t="n">
        <f aca="false">QUARTILE($AR$5:$AR$104, 3)</f>
        <v>0.00010241454901473</v>
      </c>
      <c r="AU111" s="1" t="s">
        <v>30</v>
      </c>
      <c r="AV111" s="1" t="n">
        <f aca="false">QUARTILE($AU$5:$AU$104, 3)</f>
        <v>85.0895833333333</v>
      </c>
      <c r="AW111" s="1" t="s">
        <v>30</v>
      </c>
      <c r="AX111" s="1" t="n">
        <f aca="false">QUARTILE($AW$5:$AW$104, 3)</f>
        <v>0.000125619565760266</v>
      </c>
      <c r="BE111" s="4" t="s">
        <v>24</v>
      </c>
      <c r="BH111" s="1" t="s">
        <v>28</v>
      </c>
      <c r="BI111" s="1" t="n">
        <f aca="false">MEDIAN($BH$4:$BH$116)</f>
        <v>67.075</v>
      </c>
    </row>
    <row r="112" customFormat="false" ht="12.8" hidden="false" customHeight="false" outlineLevel="0" collapsed="false">
      <c r="H112" s="1" t="s">
        <v>30</v>
      </c>
      <c r="I112" s="1" t="n">
        <f aca="false">QUARTILE($H$6:$H$105, 3)</f>
        <v>85.6270833333333</v>
      </c>
      <c r="X112" s="1" t="s">
        <v>31</v>
      </c>
      <c r="Y112" s="1" t="n">
        <f aca="false">VAR($X$5:$X$104)</f>
        <v>41.2707924452862</v>
      </c>
      <c r="AK112" s="1" t="s">
        <v>31</v>
      </c>
      <c r="AL112" s="1" t="n">
        <f aca="false">VAR($AK$5:$AK$104)</f>
        <v>45.43195496633</v>
      </c>
      <c r="AM112" s="1" t="s">
        <v>31</v>
      </c>
      <c r="AN112" s="1" t="n">
        <f aca="false">VAR($AM$5:$AM$104)</f>
        <v>2.06229375E-008</v>
      </c>
      <c r="AP112" s="1" t="s">
        <v>31</v>
      </c>
      <c r="AQ112" s="1" t="n">
        <f aca="false">VAR($AP$5:$AP$104)</f>
        <v>46.9090404040404</v>
      </c>
      <c r="AR112" s="1" t="s">
        <v>31</v>
      </c>
      <c r="AS112" s="1" t="n">
        <f aca="false">VAR($AR$5:$AR$104)</f>
        <v>1.33565476636652E-012</v>
      </c>
      <c r="AU112" s="1" t="s">
        <v>31</v>
      </c>
      <c r="AV112" s="1" t="n">
        <f aca="false">VAR($AU$5:$AU$104)</f>
        <v>45.5315820636925</v>
      </c>
      <c r="AW112" s="1" t="s">
        <v>31</v>
      </c>
      <c r="AX112" s="1" t="n">
        <f aca="false">VAR($AW$5:$AW$104)</f>
        <v>1.31645775165082E-010</v>
      </c>
      <c r="BD112" s="1" t="s">
        <v>25</v>
      </c>
      <c r="BE112" s="1" t="n">
        <f aca="false">AVERAGE($BD$5:$BD$110)</f>
        <v>65.226179245283</v>
      </c>
      <c r="BH112" s="1" t="s">
        <v>29</v>
      </c>
      <c r="BI112" s="1" t="n">
        <f aca="false">QUARTILE($BH$4:$BH$116, 1)</f>
        <v>62.9541666666667</v>
      </c>
    </row>
    <row r="113" customFormat="false" ht="12.8" hidden="false" customHeight="false" outlineLevel="0" collapsed="false">
      <c r="H113" s="1" t="s">
        <v>31</v>
      </c>
      <c r="I113" s="1" t="n">
        <f aca="false">VAR($H$6:$H$105)</f>
        <v>41.2707924452862</v>
      </c>
      <c r="X113" s="1" t="s">
        <v>32</v>
      </c>
      <c r="Y113" s="1" t="n">
        <f aca="false">STDEV($X$5:$X$104)</f>
        <v>6.42423477507525</v>
      </c>
      <c r="AK113" s="1" t="s">
        <v>32</v>
      </c>
      <c r="AL113" s="1" t="n">
        <f aca="false">STDEV($AK$5:$AK$104)</f>
        <v>6.74032306097638</v>
      </c>
      <c r="AM113" s="1" t="s">
        <v>32</v>
      </c>
      <c r="AN113" s="1" t="n">
        <f aca="false">STDEV($AM$5:$AM$104)</f>
        <v>0.000143606885280616</v>
      </c>
      <c r="AP113" s="1" t="s">
        <v>32</v>
      </c>
      <c r="AQ113" s="1" t="n">
        <f aca="false">STDEV($AP$5:$AP$104)</f>
        <v>6.84901747727661</v>
      </c>
      <c r="AR113" s="1" t="s">
        <v>32</v>
      </c>
      <c r="AS113" s="1" t="n">
        <f aca="false">STDEV($AR$5:$AR$104)</f>
        <v>1.15570531121325E-006</v>
      </c>
      <c r="AU113" s="1" t="s">
        <v>32</v>
      </c>
      <c r="AV113" s="1" t="n">
        <f aca="false">STDEV($AU$5:$AU$104)</f>
        <v>6.74770939383821</v>
      </c>
      <c r="AW113" s="1" t="s">
        <v>32</v>
      </c>
      <c r="AX113" s="1" t="n">
        <f aca="false">STDEV($AW$5:$AW$104)</f>
        <v>1.14736992798784E-005</v>
      </c>
      <c r="BD113" s="1" t="s">
        <v>26</v>
      </c>
      <c r="BE113" s="1" t="n">
        <f aca="false">SQRT(VAR($BD$5:$BD$110)/COUNT($BD$5:$BD$110))</f>
        <v>0.543050751295007</v>
      </c>
      <c r="BH113" s="1" t="s">
        <v>30</v>
      </c>
      <c r="BI113" s="1" t="n">
        <f aca="false">QUARTILE($BH$4:$BH$116, 3)</f>
        <v>69.9104166666667</v>
      </c>
    </row>
    <row r="114" customFormat="false" ht="12.8" hidden="false" customHeight="false" outlineLevel="0" collapsed="false">
      <c r="H114" s="1" t="s">
        <v>32</v>
      </c>
      <c r="I114" s="1" t="n">
        <f aca="false">STDEV($H$6:$H$105)</f>
        <v>6.42423477507525</v>
      </c>
      <c r="X114" s="1" t="s">
        <v>33</v>
      </c>
      <c r="Y114" s="1" t="n">
        <f aca="false">KURT($X$5:$X$104)</f>
        <v>9.70734109650199</v>
      </c>
      <c r="AK114" s="1" t="s">
        <v>33</v>
      </c>
      <c r="AL114" s="1" t="n">
        <f aca="false">KURT($AK$5:$AK$104)</f>
        <v>5.86577205101239</v>
      </c>
      <c r="AM114" s="1" t="s">
        <v>33</v>
      </c>
      <c r="AN114" s="1" t="n">
        <f aca="false">KURT($AM$5:$AM$104)</f>
        <v>-1.2</v>
      </c>
      <c r="AP114" s="1" t="s">
        <v>33</v>
      </c>
      <c r="AQ114" s="1" t="n">
        <f aca="false">KURT($AP$5:$AP$104)</f>
        <v>5.6019998576083</v>
      </c>
      <c r="AR114" s="1" t="s">
        <v>33</v>
      </c>
      <c r="AS114" s="1" t="n">
        <f aca="false">KURT($AR$5:$AR$104)</f>
        <v>7.22372105937802</v>
      </c>
      <c r="AU114" s="1" t="s">
        <v>33</v>
      </c>
      <c r="AV114" s="1" t="n">
        <f aca="false">KURT($AU$5:$AU$104)</f>
        <v>9.43027030466689</v>
      </c>
      <c r="AW114" s="1" t="s">
        <v>33</v>
      </c>
      <c r="AX114" s="1" t="n">
        <f aca="false">KURT($AW$5:$AW$104)</f>
        <v>8.5889361512131</v>
      </c>
      <c r="BD114" s="1" t="s">
        <v>27</v>
      </c>
      <c r="BE114" s="1" t="n">
        <f aca="false">MODE($BD$5:$BD$110)</f>
        <v>63.625</v>
      </c>
      <c r="BH114" s="1" t="s">
        <v>31</v>
      </c>
      <c r="BI114" s="1" t="n">
        <f aca="false">VAR($BH$4:$BH$116)</f>
        <v>45.747110087847</v>
      </c>
    </row>
    <row r="115" customFormat="false" ht="12.8" hidden="false" customHeight="false" outlineLevel="0" collapsed="false">
      <c r="H115" s="1" t="s">
        <v>33</v>
      </c>
      <c r="I115" s="1" t="n">
        <f aca="false">KURT($H$6:$H$105)</f>
        <v>9.70734109650199</v>
      </c>
      <c r="X115" s="1" t="s">
        <v>34</v>
      </c>
      <c r="Y115" s="1" t="n">
        <f aca="false">SKEW($X$5:$X$104)</f>
        <v>-2.80614536799927</v>
      </c>
      <c r="AK115" s="1" t="s">
        <v>34</v>
      </c>
      <c r="AL115" s="1" t="n">
        <f aca="false">SKEW($AK$5:$AK$104)</f>
        <v>-2.28752803922102</v>
      </c>
      <c r="AM115" s="1" t="s">
        <v>34</v>
      </c>
      <c r="AN115" s="1" t="n">
        <f aca="false">SKEW($AM$5:$AM$104)</f>
        <v>-2.46258498144026E-015</v>
      </c>
      <c r="AP115" s="1" t="s">
        <v>34</v>
      </c>
      <c r="AQ115" s="1" t="n">
        <f aca="false">SKEW($AP$5:$AP$104)</f>
        <v>-2.20017374372877</v>
      </c>
      <c r="AR115" s="1" t="s">
        <v>34</v>
      </c>
      <c r="AS115" s="1" t="n">
        <f aca="false">SKEW($AR$5:$AR$104)</f>
        <v>2.46281191569193</v>
      </c>
      <c r="AU115" s="1" t="s">
        <v>34</v>
      </c>
      <c r="AV115" s="1" t="n">
        <f aca="false">SKEW($AU$5:$AU$104)</f>
        <v>-2.66026310545618</v>
      </c>
      <c r="AW115" s="1" t="s">
        <v>34</v>
      </c>
      <c r="AX115" s="1" t="n">
        <f aca="false">SKEW($AW$5:$AW$104)</f>
        <v>2.64786049297305</v>
      </c>
      <c r="BD115" s="1" t="s">
        <v>28</v>
      </c>
      <c r="BE115" s="1" t="n">
        <f aca="false">MEDIAN($BD$5:$BD$110)</f>
        <v>66.3541666666667</v>
      </c>
      <c r="BH115" s="1" t="s">
        <v>32</v>
      </c>
      <c r="BI115" s="1" t="n">
        <f aca="false">STDEV($BH$4:$BH$116)</f>
        <v>6.76366099740718</v>
      </c>
    </row>
    <row r="116" customFormat="false" ht="12.8" hidden="false" customHeight="false" outlineLevel="0" collapsed="false">
      <c r="H116" s="1" t="s">
        <v>34</v>
      </c>
      <c r="I116" s="1" t="n">
        <f aca="false">SKEW($H$6:$H$105)</f>
        <v>-2.80614536799927</v>
      </c>
      <c r="X116" s="1" t="s">
        <v>35</v>
      </c>
      <c r="Y116" s="1" t="n">
        <f aca="false">MAX($X$5:$X$104)-MIN($X$5:$X$104)</f>
        <v>38.525</v>
      </c>
      <c r="AK116" s="1" t="s">
        <v>35</v>
      </c>
      <c r="AL116" s="1" t="n">
        <f aca="false">MAX($AK$5:$AK$104)-MIN($AK$5:$AK$104)</f>
        <v>38</v>
      </c>
      <c r="AM116" s="1" t="s">
        <v>35</v>
      </c>
      <c r="AN116" s="1" t="n">
        <f aca="false">MAX($AM$5:$AM$104)-MIN($AM$5:$AM$104)</f>
        <v>0.000490049999999997</v>
      </c>
      <c r="AP116" s="1" t="s">
        <v>35</v>
      </c>
      <c r="AQ116" s="1" t="n">
        <f aca="false">MAX($AP$5:$AP$104)-MIN($AP$5:$AP$104)</f>
        <v>36.975</v>
      </c>
      <c r="AR116" s="1" t="s">
        <v>35</v>
      </c>
      <c r="AS116" s="1" t="n">
        <f aca="false">MAX($AR$5:$AR$104)-MIN($AR$5:$AR$104)</f>
        <v>6.50487719690937E-006</v>
      </c>
      <c r="AU116" s="1" t="s">
        <v>35</v>
      </c>
      <c r="AV116" s="1" t="n">
        <f aca="false">MAX($AU$5:$AU$104)-MIN($AU$5:$AU$104)</f>
        <v>41.5083333333333</v>
      </c>
      <c r="AW116" s="1" t="s">
        <v>35</v>
      </c>
      <c r="AX116" s="1" t="n">
        <f aca="false">MAX($AW$5:$AW$104)-MIN($AW$5:$AW$104)</f>
        <v>6.66375684682174E-005</v>
      </c>
      <c r="BD116" s="1" t="s">
        <v>29</v>
      </c>
      <c r="BE116" s="1" t="n">
        <f aca="false">QUARTILE($BD$5:$BD$110, 1)</f>
        <v>63.6770833333333</v>
      </c>
      <c r="BH116" s="1" t="s">
        <v>33</v>
      </c>
      <c r="BI116" s="1" t="n">
        <f aca="false">KURT($BH$4:$BH$116)</f>
        <v>4.49289987968084</v>
      </c>
    </row>
    <row r="117" customFormat="false" ht="12.8" hidden="false" customHeight="false" outlineLevel="0" collapsed="false">
      <c r="H117" s="1" t="s">
        <v>35</v>
      </c>
      <c r="I117" s="1" t="n">
        <f aca="false">MAX($H$6:$H$105)-MIN($H$6:$H$105)</f>
        <v>38.525</v>
      </c>
      <c r="X117" s="1" t="s">
        <v>36</v>
      </c>
      <c r="Y117" s="1" t="n">
        <f aca="false">MIN($X$5:$X$104)</f>
        <v>48.5166666666667</v>
      </c>
      <c r="AK117" s="1" t="s">
        <v>36</v>
      </c>
      <c r="AL117" s="1" t="n">
        <f aca="false">MIN($AK$5:$AK$104)</f>
        <v>48.9333333333333</v>
      </c>
      <c r="AM117" s="4" t="s">
        <v>36</v>
      </c>
      <c r="AN117" s="4" t="n">
        <f aca="false">MIN($AM$5:$AM$104)</f>
        <v>0.000104950000000002</v>
      </c>
      <c r="AP117" s="1" t="s">
        <v>36</v>
      </c>
      <c r="AQ117" s="1" t="n">
        <f aca="false">MIN($AP$5:$AP$104)</f>
        <v>50.2</v>
      </c>
      <c r="AR117" s="4" t="s">
        <v>36</v>
      </c>
      <c r="AS117" s="4" t="n">
        <f aca="false">MIN($AR$5:$AR$104)</f>
        <v>0.000101242108709301</v>
      </c>
      <c r="AU117" s="1" t="s">
        <v>36</v>
      </c>
      <c r="AV117" s="1" t="n">
        <f aca="false">MIN($AU$5:$AU$104)</f>
        <v>45.6166666666667</v>
      </c>
      <c r="AW117" s="4" t="s">
        <v>36</v>
      </c>
      <c r="AX117" s="4" t="n">
        <f aca="false">MIN($AW$5:$AW$104)</f>
        <v>0.000113887814792326</v>
      </c>
      <c r="BD117" s="1" t="s">
        <v>30</v>
      </c>
      <c r="BE117" s="1" t="n">
        <f aca="false">QUARTILE($BD$5:$BD$110, 3)</f>
        <v>68.8604166666667</v>
      </c>
      <c r="BH117" s="1" t="s">
        <v>34</v>
      </c>
      <c r="BI117" s="1" t="n">
        <f aca="false">SKEW($BH$4:$BH$116)</f>
        <v>-1.81760411252154</v>
      </c>
    </row>
    <row r="118" customFormat="false" ht="12.8" hidden="false" customHeight="false" outlineLevel="0" collapsed="false">
      <c r="H118" s="1" t="s">
        <v>36</v>
      </c>
      <c r="I118" s="1" t="n">
        <f aca="false">MIN($H$6:$H$105)</f>
        <v>48.5166666666667</v>
      </c>
      <c r="X118" s="4" t="s">
        <v>37</v>
      </c>
      <c r="Y118" s="4" t="n">
        <f aca="false">MAX($X$5:$X$104)</f>
        <v>87.0416666666667</v>
      </c>
      <c r="AK118" s="4" t="s">
        <v>37</v>
      </c>
      <c r="AL118" s="4" t="n">
        <f aca="false">MAX($AK$5:$AK$104)</f>
        <v>86.9333333333333</v>
      </c>
      <c r="AM118" s="4" t="s">
        <v>37</v>
      </c>
      <c r="AN118" s="4" t="n">
        <f aca="false">MAX($AM$5:$AM$104)</f>
        <v>0.000594999999999998</v>
      </c>
      <c r="AP118" s="4" t="s">
        <v>37</v>
      </c>
      <c r="AQ118" s="4" t="n">
        <f aca="false">MAX($AP$5:$AP$104)</f>
        <v>87.175</v>
      </c>
      <c r="AR118" s="4" t="s">
        <v>37</v>
      </c>
      <c r="AS118" s="4" t="n">
        <f aca="false">MAX($AR$5:$AR$104)</f>
        <v>0.00010774698590621</v>
      </c>
      <c r="AU118" s="4" t="s">
        <v>37</v>
      </c>
      <c r="AV118" s="4" t="n">
        <f aca="false">MAX($AU$5:$AU$104)</f>
        <v>87.125</v>
      </c>
      <c r="AW118" s="4" t="s">
        <v>37</v>
      </c>
      <c r="AX118" s="4" t="n">
        <f aca="false">MAX($AW$5:$AW$104)</f>
        <v>0.000180525383260544</v>
      </c>
      <c r="BD118" s="1" t="s">
        <v>31</v>
      </c>
      <c r="BE118" s="1" t="n">
        <f aca="false">VAR($BD$5:$BD$110)</f>
        <v>31.2598365590995</v>
      </c>
      <c r="BH118" s="1" t="s">
        <v>35</v>
      </c>
      <c r="BI118" s="1" t="n">
        <f aca="false">MAX($BH$4:$BH$116)-MIN($BH$4:$BH$116)</f>
        <v>38.5166666666667</v>
      </c>
    </row>
    <row r="119" customFormat="false" ht="12.8" hidden="false" customHeight="false" outlineLevel="0" collapsed="false">
      <c r="H119" s="4" t="s">
        <v>37</v>
      </c>
      <c r="I119" s="4" t="n">
        <f aca="false">MAX($H$6:$H$105)</f>
        <v>87.0416666666667</v>
      </c>
      <c r="X119" s="1" t="s">
        <v>38</v>
      </c>
      <c r="Y119" s="1" t="n">
        <f aca="false">SUM($X$5:$X$104)</f>
        <v>8178.10833333333</v>
      </c>
      <c r="AK119" s="1" t="s">
        <v>38</v>
      </c>
      <c r="AL119" s="1" t="n">
        <f aca="false">SUM($AK$5:$AK$104)</f>
        <v>7988.08333333333</v>
      </c>
      <c r="AM119" s="1" t="s">
        <v>38</v>
      </c>
      <c r="AN119" s="1" t="n">
        <f aca="false">SUM($AM$5:$AM$104)</f>
        <v>0.0349975</v>
      </c>
      <c r="AP119" s="1" t="s">
        <v>38</v>
      </c>
      <c r="AQ119" s="1" t="n">
        <f aca="false">SUM($AP$5:$AP$104)</f>
        <v>8089.5</v>
      </c>
      <c r="AR119" s="1" t="s">
        <v>38</v>
      </c>
      <c r="AS119" s="1" t="n">
        <f aca="false">SUM($AR$5:$AR$104)</f>
        <v>0.010219668875986</v>
      </c>
      <c r="AU119" s="1" t="s">
        <v>38</v>
      </c>
      <c r="AV119" s="1" t="n">
        <f aca="false">SUM($AU$5:$AU$104)</f>
        <v>8090.675</v>
      </c>
      <c r="AW119" s="1" t="s">
        <v>38</v>
      </c>
      <c r="AX119" s="1" t="n">
        <f aca="false">SUM($AW$5:$AW$104)</f>
        <v>0.0123349293897728</v>
      </c>
      <c r="BD119" s="1" t="s">
        <v>32</v>
      </c>
      <c r="BE119" s="1" t="n">
        <f aca="false">STDEV($BD$5:$BD$110)</f>
        <v>5.59104968311851</v>
      </c>
      <c r="BH119" s="1" t="s">
        <v>36</v>
      </c>
      <c r="BI119" s="1" t="n">
        <f aca="false">MIN($BH$4:$BH$116)</f>
        <v>35.4583333333333</v>
      </c>
    </row>
    <row r="120" customFormat="false" ht="12.8" hidden="false" customHeight="false" outlineLevel="0" collapsed="false">
      <c r="H120" s="1" t="s">
        <v>38</v>
      </c>
      <c r="I120" s="1" t="n">
        <f aca="false">SUM($H$6:$H$105)</f>
        <v>8178.10833333333</v>
      </c>
      <c r="X120" s="1" t="s">
        <v>39</v>
      </c>
      <c r="Y120" s="1" t="n">
        <f aca="false">COUNT($X$5:$X$104)</f>
        <v>100</v>
      </c>
      <c r="AK120" s="1" t="s">
        <v>39</v>
      </c>
      <c r="AL120" s="1" t="n">
        <f aca="false">COUNT($AK$5:$AK$104)</f>
        <v>100</v>
      </c>
      <c r="AM120" s="1" t="s">
        <v>39</v>
      </c>
      <c r="AN120" s="1" t="n">
        <f aca="false">COUNT($AM$5:$AM$104)</f>
        <v>100</v>
      </c>
      <c r="AP120" s="1" t="s">
        <v>39</v>
      </c>
      <c r="AQ120" s="1" t="n">
        <f aca="false">COUNT($AP$5:$AP$104)</f>
        <v>100</v>
      </c>
      <c r="AR120" s="1" t="s">
        <v>39</v>
      </c>
      <c r="AS120" s="1" t="n">
        <f aca="false">COUNT($AR$5:$AR$104)</f>
        <v>100</v>
      </c>
      <c r="AU120" s="1" t="s">
        <v>39</v>
      </c>
      <c r="AV120" s="1" t="n">
        <f aca="false">COUNT($AU$5:$AU$104)</f>
        <v>100</v>
      </c>
      <c r="AW120" s="1" t="s">
        <v>39</v>
      </c>
      <c r="AX120" s="1" t="n">
        <f aca="false">COUNT($AW$5:$AW$104)</f>
        <v>100</v>
      </c>
      <c r="BD120" s="1" t="s">
        <v>33</v>
      </c>
      <c r="BE120" s="1" t="n">
        <f aca="false">KURT($BD$5:$BD$110)</f>
        <v>0.963538803670122</v>
      </c>
      <c r="BH120" s="4" t="s">
        <v>37</v>
      </c>
      <c r="BI120" s="4" t="n">
        <f aca="false">MAX($BH$4:$BH$116)</f>
        <v>73.975</v>
      </c>
    </row>
    <row r="121" customFormat="false" ht="12.8" hidden="false" customHeight="false" outlineLevel="0" collapsed="false">
      <c r="H121" s="1" t="s">
        <v>39</v>
      </c>
      <c r="I121" s="1" t="n">
        <f aca="false">COUNT($H$6:$H$105)</f>
        <v>100</v>
      </c>
      <c r="BD121" s="1" t="s">
        <v>34</v>
      </c>
      <c r="BE121" s="1" t="n">
        <f aca="false">SKEW($BD$5:$BD$110)</f>
        <v>-1.11448581344395</v>
      </c>
      <c r="BH121" s="1" t="s">
        <v>38</v>
      </c>
      <c r="BI121" s="1" t="n">
        <f aca="false">SUM($BH$4:$BH$116)</f>
        <v>6697.975</v>
      </c>
    </row>
    <row r="122" customFormat="false" ht="12.8" hidden="false" customHeight="false" outlineLevel="0" collapsed="false">
      <c r="BD122" s="1" t="s">
        <v>35</v>
      </c>
      <c r="BE122" s="1" t="n">
        <f aca="false">MAX($BD$5:$BD$110)-MIN($BD$5:$BD$110)</f>
        <v>24.2416666666667</v>
      </c>
      <c r="BH122" s="1" t="s">
        <v>39</v>
      </c>
      <c r="BI122" s="1" t="n">
        <f aca="false">COUNT($BH$4:$BH$116)</f>
        <v>102</v>
      </c>
    </row>
    <row r="123" customFormat="false" ht="12.8" hidden="false" customHeight="false" outlineLevel="0" collapsed="false">
      <c r="BD123" s="1" t="s">
        <v>36</v>
      </c>
      <c r="BE123" s="1" t="n">
        <f aca="false">MIN($BD$5:$BD$110)</f>
        <v>49.6166666666667</v>
      </c>
    </row>
    <row r="124" customFormat="false" ht="12.8" hidden="false" customHeight="false" outlineLevel="0" collapsed="false">
      <c r="BD124" s="4" t="s">
        <v>37</v>
      </c>
      <c r="BE124" s="4" t="n">
        <f aca="false">MAX($BD$5:$BD$110)</f>
        <v>73.8583333333333</v>
      </c>
    </row>
    <row r="125" customFormat="false" ht="12.8" hidden="false" customHeight="false" outlineLevel="0" collapsed="false">
      <c r="BD125" s="1" t="s">
        <v>38</v>
      </c>
      <c r="BE125" s="1" t="n">
        <f aca="false">SUM($BD$5:$BD$110)</f>
        <v>6913.975</v>
      </c>
    </row>
    <row r="126" customFormat="false" ht="12.8" hidden="false" customHeight="false" outlineLevel="0" collapsed="false">
      <c r="BD126" s="1" t="s">
        <v>39</v>
      </c>
      <c r="BE126" s="1" t="n">
        <f aca="false">COUNT($BD$5:$BD$110)</f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2020-05-07T20:12:02Z</dcterms:created>
  <dc:creator/>
  <dc:description/>
  <dc:language>en-US</dc:language>
  <cp:lastModifiedBy/>
  <dcterms:modified xsi:type="dcterms:W3CDTF">2020-05-09T21:55:33Z</dcterms:modified>
  <cp:revision>9</cp:revision>
  <dc:subject/>
  <dc:title/>
</cp:coreProperties>
</file>