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e\Risk\Case1\"/>
    </mc:Choice>
  </mc:AlternateContent>
  <xr:revisionPtr revIDLastSave="0" documentId="13_ncr:1_{3B1B29E7-2367-4AA4-85EF-D5C55B0B82C1}" xr6:coauthVersionLast="47" xr6:coauthVersionMax="47" xr10:uidLastSave="{00000000-0000-0000-0000-000000000000}"/>
  <bookViews>
    <workbookView xWindow="-110" yWindow="-110" windowWidth="21820" windowHeight="14020" xr2:uid="{98389F82-98ED-433A-8C2F-9497C0C1FB36}"/>
  </bookViews>
  <sheets>
    <sheet name="Example Migra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2" l="1"/>
  <c r="E23" i="2"/>
  <c r="F23" i="2"/>
  <c r="G23" i="2"/>
  <c r="H23" i="2"/>
  <c r="I23" i="2"/>
  <c r="J23" i="2"/>
  <c r="D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E36" i="2"/>
  <c r="F36" i="2"/>
  <c r="E22" i="2"/>
  <c r="E25" i="2" s="1"/>
  <c r="F22" i="2"/>
  <c r="F25" i="2" s="1"/>
  <c r="G22" i="2"/>
  <c r="H24" i="2" s="1"/>
  <c r="H22" i="2"/>
  <c r="I24" i="2" s="1"/>
  <c r="I22" i="2"/>
  <c r="I25" i="2" s="1"/>
  <c r="J22" i="2"/>
  <c r="J25" i="2" s="1"/>
  <c r="K22" i="2"/>
  <c r="D22" i="2"/>
  <c r="E24" i="2" s="1"/>
  <c r="H37" i="2" l="1"/>
  <c r="I44" i="2"/>
  <c r="I42" i="2"/>
  <c r="I40" i="2"/>
  <c r="I39" i="2"/>
  <c r="I38" i="2"/>
  <c r="I41" i="2"/>
  <c r="F24" i="2"/>
  <c r="J24" i="2"/>
  <c r="K24" i="2"/>
  <c r="G24" i="2"/>
  <c r="H25" i="2"/>
  <c r="I26" i="2" s="1"/>
  <c r="D25" i="2"/>
  <c r="D26" i="2" s="1"/>
  <c r="G25" i="2"/>
  <c r="I37" i="2"/>
  <c r="I45" i="2"/>
  <c r="I43" i="2"/>
  <c r="I36" i="2"/>
  <c r="H36" i="2"/>
  <c r="F26" i="2"/>
  <c r="K26" i="2"/>
  <c r="H39" i="2"/>
  <c r="H40" i="2"/>
  <c r="H43" i="2"/>
  <c r="H44" i="2"/>
  <c r="J26" i="2"/>
  <c r="H38" i="2"/>
  <c r="H41" i="2"/>
  <c r="H42" i="2"/>
  <c r="H45" i="2"/>
  <c r="E26" i="2" l="1"/>
  <c r="K45" i="2" a="1"/>
  <c r="K45" i="2" s="1"/>
  <c r="L42" i="2" a="1"/>
  <c r="L42" i="2" s="1"/>
  <c r="L40" i="2" a="1"/>
  <c r="L40" i="2" s="1"/>
  <c r="K39" i="2" a="1"/>
  <c r="K39" i="2" s="1"/>
  <c r="K42" i="2" a="1"/>
  <c r="K42" i="2" s="1"/>
  <c r="K44" i="2" a="1"/>
  <c r="K44" i="2" s="1"/>
  <c r="K41" i="2" a="1"/>
  <c r="K41" i="2" s="1"/>
  <c r="K43" i="2" a="1"/>
  <c r="K43" i="2" s="1"/>
  <c r="K38" i="2" a="1"/>
  <c r="K38" i="2" s="1"/>
  <c r="K40" i="2" a="1"/>
  <c r="K40" i="2" s="1"/>
  <c r="K36" i="2" a="1"/>
  <c r="K36" i="2" s="1"/>
  <c r="L37" i="2" a="1"/>
  <c r="L37" i="2" s="1"/>
  <c r="L36" i="2" a="1"/>
  <c r="L36" i="2" s="1"/>
  <c r="K37" i="2" a="1"/>
  <c r="K37" i="2" s="1"/>
  <c r="L44" i="2" a="1"/>
  <c r="L44" i="2" s="1"/>
  <c r="L43" i="2" a="1"/>
  <c r="L43" i="2" s="1"/>
  <c r="L38" i="2" a="1"/>
  <c r="L38" i="2" s="1"/>
  <c r="L41" i="2" a="1"/>
  <c r="L41" i="2" s="1"/>
  <c r="L45" i="2" a="1"/>
  <c r="L45" i="2" s="1"/>
  <c r="L39" i="2" a="1"/>
  <c r="L39" i="2" s="1"/>
  <c r="G26" i="2"/>
  <c r="H26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<sst xmlns="http://schemas.openxmlformats.org/spreadsheetml/2006/main" count="37" uniqueCount="36">
  <si>
    <t>AAA</t>
  </si>
  <si>
    <t>AA</t>
  </si>
  <si>
    <t>A</t>
  </si>
  <si>
    <t>BBB</t>
  </si>
  <si>
    <t>BB</t>
  </si>
  <si>
    <t>B</t>
  </si>
  <si>
    <t>CCC</t>
  </si>
  <si>
    <t>D</t>
  </si>
  <si>
    <t>Y</t>
  </si>
  <si>
    <t>Scenario</t>
  </si>
  <si>
    <t>Bins</t>
  </si>
  <si>
    <t>Ratings To</t>
  </si>
  <si>
    <t>Correlation Common Factor</t>
  </si>
  <si>
    <t>Rating From (A)</t>
  </si>
  <si>
    <t>Upper bound</t>
  </si>
  <si>
    <t>Cumulative Probability</t>
  </si>
  <si>
    <t>infinity</t>
  </si>
  <si>
    <t>-infinity</t>
  </si>
  <si>
    <t>Rating Simulation (2 counterparties, same A rating)</t>
  </si>
  <si>
    <t>Epsilon_1</t>
  </si>
  <si>
    <t>Epsilon_2</t>
  </si>
  <si>
    <t>X_1</t>
  </si>
  <si>
    <t>X_2</t>
  </si>
  <si>
    <t>Rating_1</t>
  </si>
  <si>
    <t>Rating_2</t>
  </si>
  <si>
    <t>Step 1: Simulate independent Gaussian Numbers</t>
  </si>
  <si>
    <t xml:space="preserve"> (Y=common factor, Epsilon idiosyncratic term)</t>
  </si>
  <si>
    <t>Step 2: Correlation Gaussians</t>
  </si>
  <si>
    <t>(e.g. X_1 Gaussian Draw Counterparty 1)</t>
  </si>
  <si>
    <t>Step 3: Simulated Ratings</t>
  </si>
  <si>
    <t>(press F9 to simulate new outcomes)</t>
  </si>
  <si>
    <t>Rating Matrix Inputs (From 'A' rating only)</t>
  </si>
  <si>
    <t>Lower bound (Method 1 - worst rating first)</t>
  </si>
  <si>
    <t>Lower bound (Method 2 - best rating first)</t>
  </si>
  <si>
    <t>In the below the rating Migrations for 'A' counterparties are illustrated under a one factor Vasicek-Merton model</t>
  </si>
  <si>
    <t>See als: "A one-parameter representation of credit risk and transition matrices from Belkin &amp; Suchower (1998))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</si>
</sst>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%"/>
    <numFmt numFmtId="166" formatCode="_(* #,##0.000_);_(* \(#,##0.000\);_(* &quot;-&quot;??_);_(@_)"/>
    <numFmt numFmtId="167" formatCode="_(* #,##0.0000_);_(* \(#,##0.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165" fontId="0" fillId="2" borderId="0" xfId="2" applyNumberFormat="1" applyFont="1" applyFill="1"/>
    <xf numFmtId="9" fontId="0" fillId="2" borderId="0" xfId="0" applyNumberFormat="1" applyFill="1"/>
    <xf numFmtId="0" fontId="2" fillId="2" borderId="1" xfId="0" applyFont="1" applyFill="1" applyBorder="1"/>
    <xf numFmtId="0" fontId="0" fillId="4" borderId="1" xfId="0" applyFill="1" applyBorder="1"/>
    <xf numFmtId="10" fontId="0" fillId="2" borderId="0" xfId="0" applyNumberFormat="1" applyFill="1"/>
    <xf numFmtId="165" fontId="0" fillId="2" borderId="0" xfId="2" applyNumberFormat="1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7" fontId="0" fillId="2" borderId="1" xfId="1" applyNumberFormat="1" applyFont="1" applyFill="1" applyBorder="1"/>
    <xf numFmtId="0" fontId="0" fillId="2" borderId="5" xfId="0" applyFill="1" applyBorder="1"/>
    <xf numFmtId="165" fontId="0" fillId="2" borderId="6" xfId="2" applyNumberFormat="1" applyFont="1" applyFill="1" applyBorder="1"/>
    <xf numFmtId="165" fontId="0" fillId="2" borderId="7" xfId="2" applyNumberFormat="1" applyFont="1" applyFill="1" applyBorder="1"/>
    <xf numFmtId="0" fontId="0" fillId="2" borderId="11" xfId="0" applyFill="1" applyBorder="1"/>
    <xf numFmtId="0" fontId="2" fillId="2" borderId="14" xfId="0" applyFont="1" applyFill="1" applyBorder="1"/>
    <xf numFmtId="0" fontId="2" fillId="2" borderId="0" xfId="0" applyFont="1" applyFill="1"/>
    <xf numFmtId="165" fontId="2" fillId="2" borderId="0" xfId="2" applyNumberFormat="1" applyFont="1" applyFill="1" applyBorder="1"/>
    <xf numFmtId="0" fontId="3" fillId="2" borderId="0" xfId="0" applyFont="1" applyFill="1"/>
    <xf numFmtId="0" fontId="4" fillId="2" borderId="0" xfId="0" applyFont="1" applyFill="1"/>
    <xf numFmtId="0" fontId="0" fillId="2" borderId="17" xfId="0" applyFill="1" applyBorder="1"/>
    <xf numFmtId="9" fontId="0" fillId="5" borderId="18" xfId="0" applyNumberFormat="1" applyFill="1" applyBorder="1"/>
    <xf numFmtId="167" fontId="0" fillId="3" borderId="1" xfId="1" applyNumberFormat="1" applyFont="1" applyFill="1" applyBorder="1"/>
    <xf numFmtId="165" fontId="2" fillId="3" borderId="15" xfId="2" applyNumberFormat="1" applyFont="1" applyFill="1" applyBorder="1"/>
    <xf numFmtId="165" fontId="2" fillId="3" borderId="16" xfId="2" applyNumberFormat="1" applyFont="1" applyFill="1" applyBorder="1"/>
    <xf numFmtId="166" fontId="0" fillId="2" borderId="6" xfId="1" applyNumberFormat="1" applyFont="1" applyFill="1" applyBorder="1"/>
    <xf numFmtId="0" fontId="0" fillId="2" borderId="7" xfId="0" quotePrefix="1" applyFill="1" applyBorder="1"/>
    <xf numFmtId="165" fontId="0" fillId="5" borderId="12" xfId="2" applyNumberFormat="1" applyFont="1" applyFill="1" applyBorder="1"/>
    <xf numFmtId="165" fontId="0" fillId="5" borderId="13" xfId="2" applyNumberFormat="1" applyFont="1" applyFill="1" applyBorder="1"/>
    <xf numFmtId="0" fontId="5" fillId="6" borderId="8" xfId="0" applyFont="1" applyFill="1" applyBorder="1"/>
    <xf numFmtId="165" fontId="5" fillId="6" borderId="9" xfId="2" applyNumberFormat="1" applyFont="1" applyFill="1" applyBorder="1"/>
    <xf numFmtId="166" fontId="5" fillId="6" borderId="9" xfId="1" applyNumberFormat="1" applyFont="1" applyFill="1" applyBorder="1"/>
    <xf numFmtId="166" fontId="5" fillId="6" borderId="10" xfId="1" applyNumberFormat="1" applyFont="1" applyFill="1" applyBorder="1"/>
    <xf numFmtId="166" fontId="5" fillId="6" borderId="1" xfId="1" applyNumberFormat="1" applyFont="1" applyFill="1" applyBorder="1"/>
    <xf numFmtId="166" fontId="5" fillId="6" borderId="19" xfId="1" applyNumberFormat="1" applyFont="1" applyFill="1" applyBorder="1"/>
    <xf numFmtId="0" fontId="5" fillId="6" borderId="2" xfId="0" applyFont="1" applyFill="1" applyBorder="1"/>
    <xf numFmtId="165" fontId="5" fillId="6" borderId="3" xfId="2" applyNumberFormat="1" applyFont="1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290586</xdr:colOff>
      <xdr:row>0</xdr:row>
      <xdr:rowOff>95251</xdr:rowOff>
    </xdr:from>
    <xdr:to>
      <xdr:col>12</xdr:col>
      <xdr:colOff>31750</xdr:colOff>
      <xdr:row>18</xdr:row>
      <xdr:rowOff>90795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685247-E361-BCA1-29FD-8FF94E609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6711" y="95251"/>
          <a:ext cx="4694164" cy="3424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0AFF-940E-4677-BB44-40D6FAED32F6}">
  <dimension ref="C2:P45"/>
  <sheetViews>
    <sheetView tabSelected="1" topLeftCell="A20" zoomScale="85" zoomScaleNormal="85" workbookViewId="0">
      <selection activeCell="N42" sqref="N42"/>
    </sheetView>
  </sheetViews>
  <sheetFormatPr defaultColWidth="9.1796875" defaultRowHeight="14.5" x14ac:dyDescent="0.35"/>
  <cols>
    <col min="1" max="2" width="9.1796875" style="1"/>
    <col min="3" max="3" width="40.1796875" style="1" customWidth="1"/>
    <col min="4" max="4" width="21.7265625" style="1" bestFit="1" customWidth="1"/>
    <col min="5" max="8" width="15.1796875" style="1" customWidth="1"/>
    <col min="9" max="9" width="13.81640625" style="1" bestFit="1" customWidth="1"/>
    <col min="10" max="12" width="15.1796875" style="1" customWidth="1"/>
    <col min="13" max="16384" width="9.1796875" style="1"/>
  </cols>
  <sheetData>
    <row r="2" spans="3:3" x14ac:dyDescent="0.35">
      <c r="C2" s="1" t="s">
        <v>34</v>
      </c>
    </row>
    <row r="3" spans="3:3" x14ac:dyDescent="0.35">
      <c r="C3" s="1" t="s">
        <v>35</v>
      </c>
    </row>
    <row r="18" spans="3:16" x14ac:dyDescent="0.35">
      <c r="C18" s="19" t="s">
        <v>31</v>
      </c>
    </row>
    <row r="19" spans="3:16" ht="15" thickBot="1" x14ac:dyDescent="0.4">
      <c r="C19" s="19"/>
    </row>
    <row r="20" spans="3:16" x14ac:dyDescent="0.35">
      <c r="C20" s="8" t="s">
        <v>11</v>
      </c>
      <c r="D20" s="9" t="s">
        <v>0</v>
      </c>
      <c r="E20" s="9" t="s">
        <v>1</v>
      </c>
      <c r="F20" s="9" t="s">
        <v>2</v>
      </c>
      <c r="G20" s="9" t="s">
        <v>3</v>
      </c>
      <c r="H20" s="9" t="s">
        <v>4</v>
      </c>
      <c r="I20" s="9" t="s">
        <v>5</v>
      </c>
      <c r="J20" s="9" t="s">
        <v>6</v>
      </c>
      <c r="K20" s="10" t="s">
        <v>7</v>
      </c>
    </row>
    <row r="21" spans="3:16" x14ac:dyDescent="0.35">
      <c r="C21" s="15" t="s">
        <v>13</v>
      </c>
      <c r="D21" s="28">
        <v>5.5000000000000003E-4</v>
      </c>
      <c r="E21" s="28">
        <v>2.5950000000000001E-2</v>
      </c>
      <c r="F21" s="28">
        <v>0.91137999999999997</v>
      </c>
      <c r="G21" s="28">
        <v>5.509E-2</v>
      </c>
      <c r="H21" s="28">
        <v>4.9899999999999996E-3</v>
      </c>
      <c r="I21" s="28">
        <v>1.07E-3</v>
      </c>
      <c r="J21" s="28">
        <v>4.5000000000010553E-4</v>
      </c>
      <c r="K21" s="29">
        <v>5.1999999999999995E-4</v>
      </c>
    </row>
    <row r="22" spans="3:16" ht="15" thickBot="1" x14ac:dyDescent="0.4">
      <c r="C22" s="12" t="s">
        <v>15</v>
      </c>
      <c r="D22" s="13">
        <f>SUM($D$21:D21)</f>
        <v>5.5000000000000003E-4</v>
      </c>
      <c r="E22" s="13">
        <f>SUM($D$21:E21)</f>
        <v>2.6499999999999999E-2</v>
      </c>
      <c r="F22" s="13">
        <f>SUM($D$21:F21)</f>
        <v>0.93787999999999994</v>
      </c>
      <c r="G22" s="13">
        <f>SUM($D$21:G21)</f>
        <v>0.99296999999999991</v>
      </c>
      <c r="H22" s="13">
        <f>SUM($D$21:H21)</f>
        <v>0.99795999999999996</v>
      </c>
      <c r="I22" s="13">
        <f>SUM($D$21:I21)</f>
        <v>0.99902999999999997</v>
      </c>
      <c r="J22" s="13">
        <f>SUM($D$21:J21)</f>
        <v>0.99948000000000004</v>
      </c>
      <c r="K22" s="14">
        <f>SUM($D$21:K21)</f>
        <v>1</v>
      </c>
      <c r="N22" s="6"/>
      <c r="O22" s="6"/>
      <c r="P22" s="6"/>
    </row>
    <row r="23" spans="3:16" x14ac:dyDescent="0.35">
      <c r="C23" s="36" t="s">
        <v>32</v>
      </c>
      <c r="D23" s="37" t="s">
        <v>16</v>
      </c>
      <c r="E23" s="34">
        <f>_xlfn.NORM.S.INV(SUM(E21:$K$21))</f>
        <v>3.2636163700692786</v>
      </c>
      <c r="F23" s="34">
        <f>_xlfn.NORM.S.INV(SUM(F21:$K$21))</f>
        <v>1.9349209248873933</v>
      </c>
      <c r="G23" s="34">
        <f>_xlfn.NORM.S.INV(SUM(G21:$K$21))</f>
        <v>-1.537217729906893</v>
      </c>
      <c r="H23" s="34">
        <f>_xlfn.NORM.S.INV(SUM(H21:$K$21))</f>
        <v>-2.4557268024424235</v>
      </c>
      <c r="I23" s="34">
        <f>_xlfn.NORM.S.INV(SUM(I21:$K$21))</f>
        <v>-2.8719093381108154</v>
      </c>
      <c r="J23" s="34">
        <f>_xlfn.NORM.S.INV(SUM(J21:$K$21))</f>
        <v>-3.099267156992858</v>
      </c>
      <c r="K23" s="35">
        <f>_xlfn.NORM.S.INV(SUM(K21:$K$21))</f>
        <v>-3.2794761511721182</v>
      </c>
    </row>
    <row r="24" spans="3:16" x14ac:dyDescent="0.35">
      <c r="C24" s="30" t="s">
        <v>33</v>
      </c>
      <c r="D24" s="31" t="s">
        <v>16</v>
      </c>
      <c r="E24" s="32">
        <f>NORMSINV(1-D22)</f>
        <v>3.2636163700692213</v>
      </c>
      <c r="F24" s="32">
        <f t="shared" ref="F24:K24" si="0">NORMSINV(1-E22)</f>
        <v>1.9349209248873933</v>
      </c>
      <c r="G24" s="32">
        <f t="shared" si="0"/>
        <v>-1.5372177299068932</v>
      </c>
      <c r="H24" s="32">
        <f t="shared" si="0"/>
        <v>-2.4557268024424235</v>
      </c>
      <c r="I24" s="32">
        <f t="shared" si="0"/>
        <v>-2.8719093381108252</v>
      </c>
      <c r="J24" s="32">
        <f t="shared" si="0"/>
        <v>-3.0992671569928816</v>
      </c>
      <c r="K24" s="33">
        <f t="shared" si="0"/>
        <v>-3.2794761511721364</v>
      </c>
    </row>
    <row r="25" spans="3:16" ht="15" thickBot="1" x14ac:dyDescent="0.4">
      <c r="C25" s="12" t="s">
        <v>14</v>
      </c>
      <c r="D25" s="26">
        <f t="shared" ref="D25:J25" si="1">NORMSINV(1-D22)</f>
        <v>3.2636163700692213</v>
      </c>
      <c r="E25" s="26">
        <f t="shared" si="1"/>
        <v>1.9349209248873933</v>
      </c>
      <c r="F25" s="26">
        <f t="shared" si="1"/>
        <v>-1.5372177299068932</v>
      </c>
      <c r="G25" s="26">
        <f t="shared" si="1"/>
        <v>-2.4557268024424235</v>
      </c>
      <c r="H25" s="26">
        <f t="shared" si="1"/>
        <v>-2.8719093381108252</v>
      </c>
      <c r="I25" s="26">
        <f t="shared" si="1"/>
        <v>-3.0992671569928816</v>
      </c>
      <c r="J25" s="26">
        <f t="shared" si="1"/>
        <v>-3.2794761511721364</v>
      </c>
      <c r="K25" s="27" t="s">
        <v>17</v>
      </c>
    </row>
    <row r="26" spans="3:16" ht="15" thickBot="1" x14ac:dyDescent="0.4">
      <c r="C26" s="16" t="s">
        <v>10</v>
      </c>
      <c r="D26" s="24" t="str">
        <f>"[infinity"&amp;","&amp;ROUND(D25,3)&amp;")"</f>
        <v>[infinity,3.264)</v>
      </c>
      <c r="E26" s="24" t="str">
        <f t="shared" ref="E26:J26" si="2">"["&amp;ROUND(D25,3)&amp;","&amp;ROUND(E25,3)&amp;")"</f>
        <v>[3.264,1.935)</v>
      </c>
      <c r="F26" s="24" t="str">
        <f t="shared" si="2"/>
        <v>[1.935,-1.537)</v>
      </c>
      <c r="G26" s="24" t="str">
        <f t="shared" si="2"/>
        <v>[-1.537,-2.456)</v>
      </c>
      <c r="H26" s="24" t="str">
        <f t="shared" si="2"/>
        <v>[-2.456,-2.872)</v>
      </c>
      <c r="I26" s="24" t="str">
        <f t="shared" si="2"/>
        <v>[-2.872,-3.099)</v>
      </c>
      <c r="J26" s="24" t="str">
        <f t="shared" si="2"/>
        <v>[-3.099,-3.279)</v>
      </c>
      <c r="K26" s="25" t="str">
        <f>"["&amp;ROUND(J25,3)&amp;","&amp;"-infinity)"</f>
        <v>[-3.279,-infinity)</v>
      </c>
    </row>
    <row r="27" spans="3:16" ht="15" thickBot="1" x14ac:dyDescent="0.4">
      <c r="D27" s="7"/>
      <c r="E27" s="7"/>
      <c r="F27" s="7"/>
      <c r="G27" s="7"/>
      <c r="H27" s="7"/>
      <c r="I27" s="7"/>
      <c r="J27" s="7"/>
      <c r="K27" s="7"/>
    </row>
    <row r="28" spans="3:16" ht="15" thickBot="1" x14ac:dyDescent="0.4">
      <c r="C28" s="21" t="s">
        <v>12</v>
      </c>
      <c r="D28" s="22">
        <v>0.3</v>
      </c>
      <c r="E28" s="7"/>
      <c r="F28" s="7"/>
      <c r="G28" s="7"/>
      <c r="H28" s="7"/>
      <c r="I28" s="7"/>
      <c r="J28" s="7"/>
      <c r="K28" s="7"/>
    </row>
    <row r="29" spans="3:16" x14ac:dyDescent="0.35">
      <c r="D29" s="17"/>
      <c r="E29" s="18"/>
      <c r="F29" s="18"/>
      <c r="G29" s="18"/>
      <c r="H29" s="18"/>
      <c r="I29" s="18"/>
      <c r="J29" s="18"/>
      <c r="K29" s="18"/>
      <c r="L29" s="18"/>
    </row>
    <row r="30" spans="3:16" x14ac:dyDescent="0.35">
      <c r="C30" s="19" t="s">
        <v>18</v>
      </c>
      <c r="D30" s="18"/>
      <c r="E30" s="18"/>
      <c r="F30" s="18"/>
      <c r="G30" s="18"/>
      <c r="H30" s="18"/>
      <c r="I30" s="18"/>
      <c r="J30" s="18"/>
      <c r="K30" s="18"/>
      <c r="L30" s="2"/>
    </row>
    <row r="31" spans="3:16" x14ac:dyDescent="0.35">
      <c r="D31" s="3"/>
    </row>
    <row r="32" spans="3:16" x14ac:dyDescent="0.35">
      <c r="C32" s="20" t="s">
        <v>25</v>
      </c>
      <c r="D32" s="3"/>
      <c r="H32" s="20" t="s">
        <v>27</v>
      </c>
      <c r="K32" s="20" t="s">
        <v>29</v>
      </c>
    </row>
    <row r="33" spans="3:12" x14ac:dyDescent="0.35">
      <c r="C33" s="1" t="s">
        <v>26</v>
      </c>
      <c r="D33" s="3"/>
      <c r="H33" s="1" t="s">
        <v>28</v>
      </c>
      <c r="K33" s="1" t="s">
        <v>30</v>
      </c>
    </row>
    <row r="34" spans="3:12" x14ac:dyDescent="0.35">
      <c r="D34" s="3"/>
    </row>
    <row r="35" spans="3:12" x14ac:dyDescent="0.35">
      <c r="C35" s="4" t="s">
        <v>9</v>
      </c>
      <c r="D35" s="4" t="s">
        <v>8</v>
      </c>
      <c r="E35" s="4" t="s">
        <v>19</v>
      </c>
      <c r="F35" s="4" t="s">
        <v>20</v>
      </c>
      <c r="H35" s="4" t="s">
        <v>21</v>
      </c>
      <c r="I35" s="4" t="s">
        <v>22</v>
      </c>
      <c r="K35" s="4" t="s">
        <v>23</v>
      </c>
      <c r="L35" s="4" t="s">
        <v>24</v>
      </c>
    </row>
    <row r="36" spans="3:12" x14ac:dyDescent="0.35">
      <c r="C36" s="4">
        <v>1</v>
      </c>
      <c r="D36" s="11">
        <f t="shared" ref="D36:D45" ca="1" si="3">_xlfn.NORM.S.INV(RAND())</f>
        <v>0.30731009339825072</v>
      </c>
      <c r="E36" s="11">
        <f t="shared" ref="E36:F45" ca="1" si="4">_xlfn.NORM.S.INV(RAND())</f>
        <v>0.9303634803118207</v>
      </c>
      <c r="F36" s="11">
        <f t="shared" ca="1" si="4"/>
        <v>0.89500236176822101</v>
      </c>
      <c r="H36" s="23">
        <f t="shared" ref="H36:H45" ca="1" si="5">SQRT($D$28)*D36+SQRT(1-$D$28)*E36</f>
        <v>0.94671860442726419</v>
      </c>
      <c r="I36" s="23">
        <f t="shared" ref="I36:I45" ca="1" si="6">SQRT($D$28)*D36+SQRT(1-$D$28)*F36</f>
        <v>0.91713337004830131</v>
      </c>
      <c r="K36" s="5" t="str" cm="1">
        <f t="array" aca="1" ref="K36" ca="1">_xlfn.IFS(H36&gt;$D$25,$D$20,H36&gt;$E$25,$E$20,H36&gt;$F$25,$F$20,H36&gt;$G$25,$G$20,H36&gt;$H$25,$H$20,H36&gt;$I$25,$I$20,H36&gt;$J$25,$J$20,TRUE,$K$20)</f>
        <v>A</v>
      </c>
      <c r="L36" s="5" t="str" cm="1">
        <f t="array" aca="1" ref="L36" ca="1">_xlfn.IFS(I36&gt;$D$25,$D$20,I36&gt;$E$25,$E$20,I36&gt;$F$25,$F$20,I36&gt;$G$25,$G$20,I36&gt;$H$25,$H$20,I36&gt;$I$25,$I$20,I36&gt;$J$25,$J$20,TRUE,$K$20)</f>
        <v>A</v>
      </c>
    </row>
    <row r="37" spans="3:12" x14ac:dyDescent="0.35">
      <c r="C37" s="4">
        <v>2</v>
      </c>
      <c r="D37" s="11">
        <f t="shared" ca="1" si="3"/>
        <v>-0.22891711583107852</v>
      </c>
      <c r="E37" s="11">
        <f t="shared" ca="1" si="4"/>
        <v>-0.79430549220812008</v>
      </c>
      <c r="F37" s="11">
        <f t="shared" ca="1" si="4"/>
        <v>0.71892101300153333</v>
      </c>
      <c r="H37" s="23">
        <f t="shared" ca="1" si="5"/>
        <v>-0.78994672232671237</v>
      </c>
      <c r="I37" s="23">
        <f t="shared" ca="1" si="6"/>
        <v>0.47610940567406268</v>
      </c>
      <c r="K37" s="5" t="str" cm="1">
        <f t="array" aca="1" ref="K37" ca="1">_xlfn.IFS(H37&gt;$D$25,$D$20,H37&gt;$E$25,$E$20,H37&gt;$F$25,$F$20,H37&gt;$G$25,$G$20,H37&gt;$H$25,$H$20,H37&gt;$I$25,$I$20,H37&gt;$J$25,$J$20,TRUE,$K$20)</f>
        <v>A</v>
      </c>
      <c r="L37" s="5" t="str" cm="1">
        <f t="array" aca="1" ref="L37" ca="1">_xlfn.IFS(I37&gt;$D$25,$D$20,I37&gt;$E$25,$E$20,I37&gt;$F$25,$F$20,I37&gt;$G$25,$G$20,I37&gt;$H$25,$H$20,I37&gt;$I$25,$I$20,I37&gt;$J$25,$J$20,TRUE,$K$20)</f>
        <v>A</v>
      </c>
    </row>
    <row r="38" spans="3:12" x14ac:dyDescent="0.35">
      <c r="C38" s="4">
        <v>3</v>
      </c>
      <c r="D38" s="11">
        <f t="shared" ca="1" si="3"/>
        <v>0.58551311364083636</v>
      </c>
      <c r="E38" s="11">
        <f t="shared" ca="1" si="4"/>
        <v>1.2241715743697217</v>
      </c>
      <c r="F38" s="11">
        <f t="shared" ca="1" si="4"/>
        <v>-0.87870936872322825</v>
      </c>
      <c r="H38" s="23">
        <f t="shared" ca="1" si="5"/>
        <v>1.3449141619506042</v>
      </c>
      <c r="I38" s="23">
        <f t="shared" ca="1" si="6"/>
        <v>-0.41448226369554508</v>
      </c>
      <c r="K38" s="5" t="str" cm="1">
        <f t="array" aca="1" ref="K38" ca="1">_xlfn.IFS(H38&gt;$D$25,$D$20,H38&gt;$E$25,$E$20,H38&gt;$F$25,$F$20,H38&gt;$G$25,$G$20,H38&gt;$H$25,$H$20,H38&gt;$I$25,$I$20,H38&gt;$J$25,$J$20,TRUE,$K$20)</f>
        <v>A</v>
      </c>
      <c r="L38" s="5" t="str" cm="1">
        <f t="array" aca="1" ref="L38" ca="1">_xlfn.IFS(I38&gt;$D$25,$D$20,I38&gt;$E$25,$E$20,I38&gt;$F$25,$F$20,I38&gt;$G$25,$G$20,I38&gt;$H$25,$H$20,I38&gt;$I$25,$I$20,I38&gt;$J$25,$J$20,TRUE,$K$20)</f>
        <v>A</v>
      </c>
    </row>
    <row r="39" spans="3:12" x14ac:dyDescent="0.35">
      <c r="C39" s="4">
        <v>4</v>
      </c>
      <c r="D39" s="11">
        <f t="shared" ca="1" si="3"/>
        <v>-0.50498660911797488</v>
      </c>
      <c r="E39" s="11">
        <f t="shared" ca="1" si="4"/>
        <v>0.1782694886051068</v>
      </c>
      <c r="F39" s="11">
        <f t="shared" ca="1" si="4"/>
        <v>-1.2776004256074436</v>
      </c>
      <c r="H39" s="23">
        <f t="shared" ca="1" si="5"/>
        <v>-0.12744160198539412</v>
      </c>
      <c r="I39" s="23">
        <f t="shared" ca="1" si="6"/>
        <v>-1.3455097630406287</v>
      </c>
      <c r="K39" s="5" t="str" cm="1">
        <f t="array" aca="1" ref="K39" ca="1">_xlfn.IFS(H39&gt;$D$25,$D$20,H39&gt;$E$25,$E$20,H39&gt;$F$25,$F$20,H39&gt;$G$25,$G$20,H39&gt;$H$25,$H$20,H39&gt;$I$25,$I$20,H39&gt;$J$25,$J$20,TRUE,$K$20)</f>
        <v>A</v>
      </c>
      <c r="L39" s="5" t="str" cm="1">
        <f t="array" aca="1" ref="L39" ca="1">_xlfn.IFS(I39&gt;$D$25,$D$20,I39&gt;$E$25,$E$20,I39&gt;$F$25,$F$20,I39&gt;$G$25,$G$20,I39&gt;$H$25,$H$20,I39&gt;$I$25,$I$20,I39&gt;$J$25,$J$20,TRUE,$K$20)</f>
        <v>A</v>
      </c>
    </row>
    <row r="40" spans="3:12" x14ac:dyDescent="0.35">
      <c r="C40" s="4">
        <v>5</v>
      </c>
      <c r="D40" s="11">
        <f t="shared" ca="1" si="3"/>
        <v>-1.3082759647709461</v>
      </c>
      <c r="E40" s="11">
        <f t="shared" ca="1" si="4"/>
        <v>1.3420504995705507</v>
      </c>
      <c r="F40" s="11">
        <f t="shared" ca="1" si="4"/>
        <v>-0.46492529086633005</v>
      </c>
      <c r="H40" s="23">
        <f t="shared" ca="1" si="5"/>
        <v>0.40626774923388509</v>
      </c>
      <c r="I40" s="23">
        <f t="shared" ca="1" si="6"/>
        <v>-1.1055566635394676</v>
      </c>
      <c r="K40" s="5" t="str" cm="1">
        <f t="array" aca="1" ref="K40" ca="1">_xlfn.IFS(H40&gt;$D$25,$D$20,H40&gt;$E$25,$E$20,H40&gt;$F$25,$F$20,H40&gt;$G$25,$G$20,H40&gt;$H$25,$H$20,H40&gt;$I$25,$I$20,H40&gt;$J$25,$J$20,TRUE,$K$20)</f>
        <v>A</v>
      </c>
      <c r="L40" s="5" t="str" cm="1">
        <f t="array" aca="1" ref="L40" ca="1">_xlfn.IFS(I40&gt;$D$25,$D$20,I40&gt;$E$25,$E$20,I40&gt;$F$25,$F$20,I40&gt;$G$25,$G$20,I40&gt;$H$25,$H$20,I40&gt;$I$25,$I$20,I40&gt;$J$25,$J$20,TRUE,$K$20)</f>
        <v>A</v>
      </c>
    </row>
    <row r="41" spans="3:12" x14ac:dyDescent="0.35">
      <c r="C41" s="4">
        <v>6</v>
      </c>
      <c r="D41" s="11">
        <f t="shared" ca="1" si="3"/>
        <v>1.6002428016297485</v>
      </c>
      <c r="E41" s="11">
        <f t="shared" ca="1" si="4"/>
        <v>-9.4932171686761435E-2</v>
      </c>
      <c r="F41" s="11">
        <f t="shared" ca="1" si="4"/>
        <v>0.15104366833774294</v>
      </c>
      <c r="H41" s="23">
        <f t="shared" ca="1" si="5"/>
        <v>0.79706312665549484</v>
      </c>
      <c r="I41" s="23">
        <f t="shared" ca="1" si="6"/>
        <v>1.0028612794971381</v>
      </c>
      <c r="K41" s="5" t="str" cm="1">
        <f t="array" aca="1" ref="K41" ca="1">_xlfn.IFS(H41&gt;$D$25,$D$20,H41&gt;$E$25,$E$20,H41&gt;$F$25,$F$20,H41&gt;$G$25,$G$20,H41&gt;$H$25,$H$20,H41&gt;$I$25,$I$20,H41&gt;$J$25,$J$20,TRUE,$K$20)</f>
        <v>A</v>
      </c>
      <c r="L41" s="5" t="str" cm="1">
        <f t="array" aca="1" ref="L41" ca="1">_xlfn.IFS(I41&gt;$D$25,$D$20,I41&gt;$E$25,$E$20,I41&gt;$F$25,$F$20,I41&gt;$G$25,$G$20,I41&gt;$H$25,$H$20,I41&gt;$I$25,$I$20,I41&gt;$J$25,$J$20,TRUE,$K$20)</f>
        <v>A</v>
      </c>
    </row>
    <row r="42" spans="3:12" x14ac:dyDescent="0.35">
      <c r="C42" s="4">
        <v>7</v>
      </c>
      <c r="D42" s="11">
        <f t="shared" ca="1" si="3"/>
        <v>1.8056525219195816</v>
      </c>
      <c r="E42" s="11">
        <f t="shared" ca="1" si="4"/>
        <v>0.17471493265841406</v>
      </c>
      <c r="F42" s="11">
        <f t="shared" ca="1" si="4"/>
        <v>0.70522772667476763</v>
      </c>
      <c r="H42" s="23">
        <f t="shared" ca="1" si="5"/>
        <v>1.1351736174653342</v>
      </c>
      <c r="I42" s="23">
        <f t="shared" ca="1" si="6"/>
        <v>1.5790324657837229</v>
      </c>
      <c r="K42" s="5" t="str" cm="1">
        <f t="array" aca="1" ref="K42" ca="1">_xlfn.IFS(H42&gt;$D$25,$D$20,H42&gt;$E$25,$E$20,H42&gt;$F$25,$F$20,H42&gt;$G$25,$G$20,H42&gt;$H$25,$H$20,H42&gt;$I$25,$I$20,H42&gt;$J$25,$J$20,TRUE,$K$20)</f>
        <v>A</v>
      </c>
      <c r="L42" s="5" t="str" cm="1">
        <f t="array" aca="1" ref="L42" ca="1">_xlfn.IFS(I42&gt;$D$25,$D$20,I42&gt;$E$25,$E$20,I42&gt;$F$25,$F$20,I42&gt;$G$25,$G$20,I42&gt;$H$25,$H$20,I42&gt;$I$25,$I$20,I42&gt;$J$25,$J$20,TRUE,$K$20)</f>
        <v>A</v>
      </c>
    </row>
    <row r="43" spans="3:12" x14ac:dyDescent="0.35">
      <c r="C43" s="4">
        <v>8</v>
      </c>
      <c r="D43" s="11">
        <f t="shared" ca="1" si="3"/>
        <v>-1.036084004592146</v>
      </c>
      <c r="E43" s="11">
        <f t="shared" ca="1" si="4"/>
        <v>0.16779587425140013</v>
      </c>
      <c r="F43" s="11">
        <f t="shared" ca="1" si="4"/>
        <v>0.89760207824967997</v>
      </c>
      <c r="H43" s="23">
        <f t="shared" ca="1" si="5"/>
        <v>-0.42709848018191965</v>
      </c>
      <c r="I43" s="23">
        <f t="shared" ca="1" si="6"/>
        <v>0.18350119782001417</v>
      </c>
      <c r="K43" s="5" t="str" cm="1">
        <f t="array" aca="1" ref="K43" ca="1">_xlfn.IFS(H43&gt;$D$25,$D$20,H43&gt;$E$25,$E$20,H43&gt;$F$25,$F$20,H43&gt;$G$25,$G$20,H43&gt;$H$25,$H$20,H43&gt;$I$25,$I$20,H43&gt;$J$25,$J$20,TRUE,$K$20)</f>
        <v>A</v>
      </c>
      <c r="L43" s="5" t="str" cm="1">
        <f t="array" aca="1" ref="L43" ca="1">_xlfn.IFS(I43&gt;$D$25,$D$20,I43&gt;$E$25,$E$20,I43&gt;$F$25,$F$20,I43&gt;$G$25,$G$20,I43&gt;$H$25,$H$20,I43&gt;$I$25,$I$20,I43&gt;$J$25,$J$20,TRUE,$K$20)</f>
        <v>A</v>
      </c>
    </row>
    <row r="44" spans="3:12" x14ac:dyDescent="0.35">
      <c r="C44" s="4">
        <v>9</v>
      </c>
      <c r="D44" s="11">
        <f t="shared" ca="1" si="3"/>
        <v>-0.51162523998930898</v>
      </c>
      <c r="E44" s="11">
        <f t="shared" ca="1" si="4"/>
        <v>-9.6018988779483172E-2</v>
      </c>
      <c r="F44" s="11">
        <f t="shared" ca="1" si="4"/>
        <v>0.37717771805258027</v>
      </c>
      <c r="H44" s="23">
        <f t="shared" ca="1" si="5"/>
        <v>-0.36056393463115616</v>
      </c>
      <c r="I44" s="23">
        <f t="shared" ca="1" si="6"/>
        <v>3.5340834662795195E-2</v>
      </c>
      <c r="K44" s="5" t="str" cm="1">
        <f t="array" aca="1" ref="K44" ca="1">_xlfn.IFS(H44&gt;$D$25,$D$20,H44&gt;$E$25,$E$20,H44&gt;$F$25,$F$20,H44&gt;$G$25,$G$20,H44&gt;$H$25,$H$20,H44&gt;$I$25,$I$20,H44&gt;$J$25,$J$20,TRUE,$K$20)</f>
        <v>A</v>
      </c>
      <c r="L44" s="5" t="str" cm="1">
        <f t="array" aca="1" ref="L44" ca="1">_xlfn.IFS(I44&gt;$D$25,$D$20,I44&gt;$E$25,$E$20,I44&gt;$F$25,$F$20,I44&gt;$G$25,$G$20,I44&gt;$H$25,$H$20,I44&gt;$I$25,$I$20,I44&gt;$J$25,$J$20,TRUE,$K$20)</f>
        <v>A</v>
      </c>
    </row>
    <row r="45" spans="3:12" x14ac:dyDescent="0.35">
      <c r="C45" s="4">
        <v>10</v>
      </c>
      <c r="D45" s="11">
        <f t="shared" ca="1" si="3"/>
        <v>-0.77303566221597009</v>
      </c>
      <c r="E45" s="11">
        <f t="shared" ca="1" si="4"/>
        <v>-2.0515821933067646</v>
      </c>
      <c r="F45" s="11">
        <f t="shared" ca="1" si="4"/>
        <v>-1.8107280544360671</v>
      </c>
      <c r="H45" s="23">
        <f t="shared" ca="1" si="5"/>
        <v>-2.1398858822405056</v>
      </c>
      <c r="I45" s="23">
        <f t="shared" ca="1" si="6"/>
        <v>-1.9383728520221057</v>
      </c>
      <c r="K45" s="5" t="str" cm="1">
        <f t="array" aca="1" ref="K45" ca="1">_xlfn.IFS(H45&gt;$D$25,$D$20,H45&gt;$E$25,$E$20,H45&gt;$F$25,$F$20,H45&gt;$G$25,$G$20,H45&gt;$H$25,$H$20,H45&gt;$I$25,$I$20,H45&gt;$J$25,$J$20,TRUE,$K$20)</f>
        <v>BBB</v>
      </c>
      <c r="L45" s="5" t="str" cm="1">
        <f t="array" aca="1" ref="L45" ca="1">_xlfn.IFS(I45&gt;$D$25,$D$20,I45&gt;$E$25,$E$20,I45&gt;$F$25,$F$20,I45&gt;$G$25,$G$20,I45&gt;$H$25,$H$20,I45&gt;$I$25,$I$20,I45&gt;$J$25,$J$20,TRUE,$K$20)</f>
        <v>BBB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van Haastrecht</dc:creator>
  <cp:lastModifiedBy>Gu, J. (Jiaqi)</cp:lastModifiedBy>
  <dcterms:created xsi:type="dcterms:W3CDTF">2020-02-07T08:33:04Z</dcterms:created>
  <dcterms:modified xsi:type="dcterms:W3CDTF">2024-02-06T20:24:15Z</dcterms:modified>
</cp:coreProperties>
</file>