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lton.monte\Documents\Documentos JMN\GEMOB\1. Gerência - Sede\"/>
    </mc:Choice>
  </mc:AlternateContent>
  <bookViews>
    <workbookView xWindow="0" yWindow="0" windowWidth="20490" windowHeight="7755"/>
  </bookViews>
  <sheets>
    <sheet name="Plan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" i="1"/>
  <c r="H4" i="1"/>
  <c r="G4" i="1"/>
  <c r="F6" i="1" l="1"/>
  <c r="E6" i="1"/>
  <c r="D6" i="1"/>
  <c r="C6" i="1"/>
  <c r="B6" i="1"/>
  <c r="F4" i="1"/>
  <c r="E4" i="1"/>
  <c r="D4" i="1"/>
  <c r="C4" i="1"/>
  <c r="B4" i="1"/>
  <c r="N6" i="1" l="1"/>
  <c r="N4" i="1"/>
  <c r="N8" i="1" l="1"/>
  <c r="K11" i="1" s="1"/>
  <c r="B8" i="1"/>
  <c r="B7" i="1"/>
  <c r="M7" i="1" l="1"/>
  <c r="N9" i="1"/>
  <c r="N3" i="1"/>
  <c r="N5" i="1"/>
  <c r="M8" i="1"/>
  <c r="L7" i="1"/>
  <c r="N7" i="1" l="1"/>
  <c r="K10" i="1" s="1"/>
  <c r="K17" i="1" s="1"/>
  <c r="L13" i="1"/>
  <c r="K13" i="1"/>
  <c r="K14" i="1"/>
  <c r="L14" i="1"/>
  <c r="N10" i="1"/>
  <c r="L8" i="1"/>
  <c r="L15" i="1" l="1"/>
  <c r="K15" i="1"/>
  <c r="C7" i="1" l="1"/>
  <c r="D7" i="1"/>
  <c r="E7" i="1"/>
  <c r="F7" i="1"/>
  <c r="G7" i="1"/>
  <c r="H7" i="1"/>
  <c r="I7" i="1"/>
  <c r="C8" i="1"/>
  <c r="D8" i="1"/>
  <c r="E8" i="1"/>
  <c r="F8" i="1"/>
  <c r="G8" i="1"/>
  <c r="H8" i="1"/>
  <c r="I8" i="1"/>
  <c r="J7" i="1" l="1"/>
  <c r="K7" i="1" l="1"/>
  <c r="J8" i="1" l="1"/>
  <c r="K8" i="1" l="1"/>
</calcChain>
</file>

<file path=xl/sharedStrings.xml><?xml version="1.0" encoding="utf-8"?>
<sst xmlns="http://schemas.openxmlformats.org/spreadsheetml/2006/main" count="27" uniqueCount="26">
  <si>
    <t>PAM</t>
  </si>
  <si>
    <t>jan</t>
  </si>
  <si>
    <t>fev</t>
  </si>
  <si>
    <t>mar</t>
  </si>
  <si>
    <t>abr</t>
  </si>
  <si>
    <t>mai</t>
  </si>
  <si>
    <t>jun</t>
  </si>
  <si>
    <t>jul</t>
  </si>
  <si>
    <t>ago</t>
  </si>
  <si>
    <t>CAMPANHA 17</t>
  </si>
  <si>
    <t>PAM 17</t>
  </si>
  <si>
    <t>set</t>
  </si>
  <si>
    <t>out</t>
  </si>
  <si>
    <t>Total 17</t>
  </si>
  <si>
    <t>Ano 2016</t>
  </si>
  <si>
    <t>Ano 2017</t>
  </si>
  <si>
    <t>nov</t>
  </si>
  <si>
    <t>dez</t>
  </si>
  <si>
    <t>Total</t>
  </si>
  <si>
    <t xml:space="preserve">Campanha </t>
  </si>
  <si>
    <t>CP Set/17</t>
  </si>
  <si>
    <t>Set</t>
  </si>
  <si>
    <t>CAMPANHA 18</t>
  </si>
  <si>
    <t>PAM 18</t>
  </si>
  <si>
    <t>Total 18</t>
  </si>
  <si>
    <t>CP Set/18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</si>
</sst>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63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2" xfId="0" applyNumberFormat="1" applyFont="1" applyFill="1" applyBorder="1" applyAlignment="1" applyProtection="1">
      <alignment horizontal="left" vertical="top" wrapText="1"/>
    </xf>
    <xf numFmtId="0" fontId="0" fillId="0" borderId="0" xfId="0" applyFill="1"/>
    <xf numFmtId="44" fontId="2" fillId="0" borderId="1" xfId="1" applyFont="1" applyFill="1" applyBorder="1" applyAlignment="1" applyProtection="1">
      <alignment horizontal="right" vertical="top" wrapText="1"/>
    </xf>
    <xf numFmtId="0" fontId="2" fillId="0" borderId="2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left" vertical="top" wrapText="1"/>
    </xf>
    <xf numFmtId="44" fontId="2" fillId="0" borderId="0" xfId="1" applyFont="1" applyFill="1" applyBorder="1" applyAlignment="1" applyProtection="1">
      <alignment horizontal="right" vertical="top" wrapText="1"/>
    </xf>
    <xf numFmtId="49" fontId="2" fillId="0" borderId="1" xfId="1" applyNumberFormat="1" applyFont="1" applyFill="1" applyBorder="1" applyAlignment="1" applyProtection="1">
      <alignment horizontal="right" vertical="top" wrapText="1"/>
    </xf>
    <xf numFmtId="44" fontId="0" fillId="0" borderId="0" xfId="0" applyNumberFormat="1" applyFill="1"/>
    <xf numFmtId="0" fontId="3" fillId="0" borderId="0" xfId="0" applyFont="1" applyFill="1"/>
    <xf numFmtId="164" fontId="0" fillId="0" borderId="0" xfId="0" applyNumberForma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 PAM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Plan1!$A$5</c:f>
              <c:strCache>
                <c:ptCount val="1"/>
                <c:pt idx="0">
                  <c:v>PAM 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Plan1!$B$2:$L$2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</c:strCache>
            </c:strRef>
          </c:cat>
          <c:val>
            <c:numRef>
              <c:f>Plan1!$B$5:$K$5</c:f>
              <c:numCache>
                <c:formatCode>_("R$"* #,##0.00_);_("R$"* \(#,##0.00\);_("R$"* "-"??_);_(@_)</c:formatCode>
                <c:ptCount val="10"/>
                <c:pt idx="0">
                  <c:v>1387326.3099999996</c:v>
                </c:pt>
                <c:pt idx="1">
                  <c:v>1191161.6499999997</c:v>
                </c:pt>
                <c:pt idx="2">
                  <c:v>1539465.0199999998</c:v>
                </c:pt>
                <c:pt idx="3">
                  <c:v>1299429.3099999998</c:v>
                </c:pt>
                <c:pt idx="4">
                  <c:v>1600204.4200000002</c:v>
                </c:pt>
                <c:pt idx="5">
                  <c:v>1541571.28</c:v>
                </c:pt>
                <c:pt idx="6">
                  <c:v>1362479.07</c:v>
                </c:pt>
                <c:pt idx="7">
                  <c:v>1531517.35</c:v>
                </c:pt>
                <c:pt idx="8">
                  <c:v>1370668.47</c:v>
                </c:pt>
                <c:pt idx="9">
                  <c:v>1634246.2599999998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Plan1!$A$6</c:f>
              <c:strCache>
                <c:ptCount val="1"/>
                <c:pt idx="0">
                  <c:v>PAM 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Plan1!$B$2:$L$2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</c:strCache>
            </c:strRef>
          </c:cat>
          <c:val>
            <c:numRef>
              <c:f>Plan1!$B$6:$K$6</c:f>
              <c:numCache>
                <c:formatCode>_("R$"* #,##0.00_);_("R$"* \(#,##0.00\);_("R$"* "-"??_);_(@_)</c:formatCode>
                <c:ptCount val="10"/>
                <c:pt idx="0">
                  <c:v>1616848.18</c:v>
                </c:pt>
                <c:pt idx="1">
                  <c:v>1493480.31</c:v>
                </c:pt>
                <c:pt idx="2">
                  <c:v>1625754.16</c:v>
                </c:pt>
                <c:pt idx="3">
                  <c:v>1559368.0899999999</c:v>
                </c:pt>
                <c:pt idx="4">
                  <c:v>1531726.41</c:v>
                </c:pt>
                <c:pt idx="5">
                  <c:v>1395585.35</c:v>
                </c:pt>
                <c:pt idx="6">
                  <c:v>1498388.24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644448"/>
        <c:axId val="1726644992"/>
      </c:lineChart>
      <c:catAx>
        <c:axId val="172664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644992"/>
        <c:crosses val="autoZero"/>
        <c:auto val="1"/>
        <c:lblAlgn val="ctr"/>
        <c:lblOffset val="100"/>
        <c:noMultiLvlLbl val="0"/>
      </c:catAx>
      <c:valAx>
        <c:axId val="17266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6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 Receitas: PAM e Campanha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Plan1!$A$7</c:f>
              <c:strCache>
                <c:ptCount val="1"/>
                <c:pt idx="0">
                  <c:v>Total 17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Plan1!$B$2:$L$2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</c:strCache>
            </c:strRef>
          </c:cat>
          <c:val>
            <c:numRef>
              <c:f>Plan1!$B$7:$L$7</c:f>
              <c:numCache>
                <c:formatCode>_("R$"* #,##0.00_);_("R$"* \(#,##0.00\);_("R$"* "-"??_);_(@_)</c:formatCode>
                <c:ptCount val="11"/>
                <c:pt idx="0">
                  <c:v>2362459.4099999997</c:v>
                </c:pt>
                <c:pt idx="1">
                  <c:v>1435412.3399999996</c:v>
                </c:pt>
                <c:pt idx="2">
                  <c:v>1877164.0499999998</c:v>
                </c:pt>
                <c:pt idx="3">
                  <c:v>1397078.7099999997</c:v>
                </c:pt>
                <c:pt idx="4">
                  <c:v>1709966.7800000003</c:v>
                </c:pt>
                <c:pt idx="5">
                  <c:v>1682679.54</c:v>
                </c:pt>
                <c:pt idx="6">
                  <c:v>1487579.47</c:v>
                </c:pt>
                <c:pt idx="7">
                  <c:v>1632549.35</c:v>
                </c:pt>
                <c:pt idx="8">
                  <c:v>1910589.5</c:v>
                </c:pt>
                <c:pt idx="9">
                  <c:v>3779385.48</c:v>
                </c:pt>
                <c:pt idx="10">
                  <c:v>4983348.1399999997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Plan1!$A$8</c:f>
              <c:strCache>
                <c:ptCount val="1"/>
                <c:pt idx="0">
                  <c:v>Total 18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Plan1!$B$2:$L$2</c:f>
              <c:strCache>
                <c:ptCount val="11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</c:strCache>
            </c:strRef>
          </c:cat>
          <c:val>
            <c:numRef>
              <c:f>Plan1!$B$8:$L$8</c:f>
              <c:numCache>
                <c:formatCode>_("R$"* #,##0.00_);_("R$"* \(#,##0.00\);_("R$"* "-"??_);_(@_)</c:formatCode>
                <c:ptCount val="11"/>
                <c:pt idx="0">
                  <c:v>2742407.27</c:v>
                </c:pt>
                <c:pt idx="1">
                  <c:v>1880981.84</c:v>
                </c:pt>
                <c:pt idx="2">
                  <c:v>1961902.66</c:v>
                </c:pt>
                <c:pt idx="3">
                  <c:v>1698327.1999999997</c:v>
                </c:pt>
                <c:pt idx="4">
                  <c:v>1674556.63</c:v>
                </c:pt>
                <c:pt idx="5">
                  <c:v>1500766.48</c:v>
                </c:pt>
                <c:pt idx="6">
                  <c:v>1644418.5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647712"/>
        <c:axId val="1726642272"/>
      </c:lineChart>
      <c:catAx>
        <c:axId val="17266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642272"/>
        <c:crosses val="autoZero"/>
        <c:auto val="1"/>
        <c:lblAlgn val="ctr"/>
        <c:lblOffset val="100"/>
        <c:noMultiLvlLbl val="0"/>
      </c:catAx>
      <c:valAx>
        <c:axId val="17266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64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 Campanha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Plan1!$A$3</c:f>
              <c:strCache>
                <c:ptCount val="1"/>
                <c:pt idx="0">
                  <c:v>CAMPANHA 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Plan1!$B$2:$K$2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Plan1!$B$3:$K$3</c:f>
              <c:numCache>
                <c:formatCode>_("R$"* #,##0.00_);_("R$"* \(#,##0.00\);_("R$"* "-"??_);_(@_)</c:formatCode>
                <c:ptCount val="10"/>
                <c:pt idx="0">
                  <c:v>975133.1</c:v>
                </c:pt>
                <c:pt idx="1">
                  <c:v>244250.68999999997</c:v>
                </c:pt>
                <c:pt idx="2">
                  <c:v>337699.03</c:v>
                </c:pt>
                <c:pt idx="3">
                  <c:v>97649.4</c:v>
                </c:pt>
                <c:pt idx="4">
                  <c:v>109762.36</c:v>
                </c:pt>
                <c:pt idx="5">
                  <c:v>141108.26</c:v>
                </c:pt>
                <c:pt idx="6">
                  <c:v>125100.4</c:v>
                </c:pt>
                <c:pt idx="7">
                  <c:v>101032</c:v>
                </c:pt>
                <c:pt idx="8">
                  <c:v>539921.03</c:v>
                </c:pt>
                <c:pt idx="9">
                  <c:v>2145139.2200000002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Plan1!$A$4</c:f>
              <c:strCache>
                <c:ptCount val="1"/>
                <c:pt idx="0">
                  <c:v>CAMPANHA 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Plan1!$B$2:$K$2</c:f>
              <c:strCache>
                <c:ptCount val="10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</c:strCache>
            </c:strRef>
          </c:cat>
          <c:val>
            <c:numRef>
              <c:f>Plan1!$B$4:$K$4</c:f>
              <c:numCache>
                <c:formatCode>_("R$"* #,##0.00_);_("R$"* \(#,##0.00\);_("R$"* "-"??_);_(@_)</c:formatCode>
                <c:ptCount val="10"/>
                <c:pt idx="0">
                  <c:v>1125559.0900000001</c:v>
                </c:pt>
                <c:pt idx="1">
                  <c:v>387501.53</c:v>
                </c:pt>
                <c:pt idx="2">
                  <c:v>336148.5</c:v>
                </c:pt>
                <c:pt idx="3">
                  <c:v>138959.10999999999</c:v>
                </c:pt>
                <c:pt idx="4">
                  <c:v>142830.22</c:v>
                </c:pt>
                <c:pt idx="5">
                  <c:v>105181.13</c:v>
                </c:pt>
                <c:pt idx="6">
                  <c:v>146030.26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6645536"/>
        <c:axId val="1726649344"/>
      </c:lineChart>
      <c:catAx>
        <c:axId val="172664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649344"/>
        <c:crosses val="autoZero"/>
        <c:auto val="1"/>
        <c:lblAlgn val="ctr"/>
        <c:lblOffset val="100"/>
        <c:noMultiLvlLbl val="0"/>
      </c:catAx>
      <c:valAx>
        <c:axId val="17266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64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104774</xdr:colOff>
      <xdr:row>0</xdr:row>
      <xdr:rowOff>0</xdr:rowOff>
    </xdr:from>
    <xdr:to>
      <xdr:col>24</xdr:col>
      <xdr:colOff>400049</xdr:colOff>
      <xdr:row>16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35</xdr:col>
      <xdr:colOff>295275</xdr:colOff>
      <xdr:row>16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0</xdr:row>
      <xdr:rowOff>123825</xdr:rowOff>
    </xdr:from>
    <xdr:to>
      <xdr:col>46</xdr:col>
      <xdr:colOff>295275</xdr:colOff>
      <xdr:row>17</xdr:row>
      <xdr:rowOff>109538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mparativo18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çparativo"/>
    </sheetNames>
    <sheetDataSet>
      <sheetData sheetId="0">
        <row r="15">
          <cell r="E15">
            <v>1125559.0900000001</v>
          </cell>
          <cell r="F15">
            <v>387501.53</v>
          </cell>
          <cell r="G15">
            <v>336148.5</v>
          </cell>
          <cell r="H15">
            <v>138959.10999999999</v>
          </cell>
          <cell r="I15">
            <v>142830.22</v>
          </cell>
          <cell r="J15">
            <v>105181.13</v>
          </cell>
          <cell r="K15">
            <v>146030.26</v>
          </cell>
        </row>
        <row r="18">
          <cell r="E18">
            <v>1616848.18</v>
          </cell>
          <cell r="F18">
            <v>1493480.31</v>
          </cell>
          <cell r="G18">
            <v>1625754.16</v>
          </cell>
          <cell r="H18">
            <v>1559368.0899999999</v>
          </cell>
          <cell r="I18">
            <v>1531726.41</v>
          </cell>
          <cell r="J18">
            <v>1395585.35</v>
          </cell>
          <cell r="K18">
            <v>1498388.24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D1" zoomScaleNormal="100" workbookViewId="0">
      <selection activeCell="AV7" sqref="AV7"/>
    </sheetView>
  </sheetViews>
  <sheetFormatPr defaultRowHeight="15" x14ac:dyDescent="0.25"/>
  <cols>
    <col min="1" max="1" width="16" style="2" customWidth="1"/>
    <col min="2" max="2" width="15.85546875" style="2" bestFit="1" customWidth="1"/>
    <col min="3" max="4" width="16.85546875" style="2" bestFit="1" customWidth="1"/>
    <col min="5" max="9" width="13.28515625" style="2" customWidth="1"/>
    <col min="10" max="10" width="14.28515625" style="2" bestFit="1" customWidth="1"/>
    <col min="11" max="11" width="16.85546875" style="2" bestFit="1" customWidth="1"/>
    <col min="12" max="12" width="13.28515625" style="2" bestFit="1" customWidth="1"/>
    <col min="13" max="13" width="13.28515625" style="2" customWidth="1"/>
    <col min="14" max="14" width="14.140625" style="2" bestFit="1" customWidth="1"/>
    <col min="15" max="16384" width="9.140625" style="2"/>
  </cols>
  <sheetData>
    <row r="1" spans="1:14" x14ac:dyDescent="0.25">
      <c r="A1" s="5"/>
      <c r="B1" s="6"/>
      <c r="C1" s="6"/>
      <c r="D1" s="6"/>
      <c r="E1" s="6"/>
      <c r="F1" s="6"/>
      <c r="G1" s="6"/>
      <c r="H1" s="6"/>
      <c r="I1" s="6"/>
    </row>
    <row r="2" spans="1:14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11</v>
      </c>
      <c r="K2" s="2" t="s">
        <v>12</v>
      </c>
      <c r="L2" s="2" t="s">
        <v>16</v>
      </c>
      <c r="M2" s="2" t="s">
        <v>17</v>
      </c>
      <c r="N2" s="2" t="s">
        <v>18</v>
      </c>
    </row>
    <row r="3" spans="1:14" x14ac:dyDescent="0.25">
      <c r="A3" s="4" t="s">
        <v>9</v>
      </c>
      <c r="B3" s="3">
        <v>975133.1</v>
      </c>
      <c r="C3" s="3">
        <v>244250.68999999997</v>
      </c>
      <c r="D3" s="3">
        <v>337699.03</v>
      </c>
      <c r="E3" s="3">
        <v>97649.4</v>
      </c>
      <c r="F3" s="3">
        <v>109762.36</v>
      </c>
      <c r="G3" s="3">
        <v>141108.26</v>
      </c>
      <c r="H3" s="3">
        <v>125100.4</v>
      </c>
      <c r="I3" s="3">
        <v>101032</v>
      </c>
      <c r="J3" s="3">
        <v>539921.03</v>
      </c>
      <c r="K3" s="3">
        <v>2145139.2200000002</v>
      </c>
      <c r="L3" s="3">
        <v>3160801.91</v>
      </c>
      <c r="M3" s="3">
        <v>3645986.91</v>
      </c>
      <c r="N3" s="3">
        <f>SUM(B3:M3)</f>
        <v>11623584.310000001</v>
      </c>
    </row>
    <row r="4" spans="1:14" x14ac:dyDescent="0.25">
      <c r="A4" s="4" t="s">
        <v>22</v>
      </c>
      <c r="B4" s="3">
        <f>[1]Comçparativo!$E$15</f>
        <v>1125559.0900000001</v>
      </c>
      <c r="C4" s="3">
        <f>[1]Comçparativo!$F$15</f>
        <v>387501.53</v>
      </c>
      <c r="D4" s="3">
        <f>[1]Comçparativo!$G$15</f>
        <v>336148.5</v>
      </c>
      <c r="E4" s="3">
        <f>[1]Comçparativo!$H$15</f>
        <v>138959.10999999999</v>
      </c>
      <c r="F4" s="3">
        <f>[1]Comçparativo!$I$15</f>
        <v>142830.22</v>
      </c>
      <c r="G4" s="3">
        <f>[1]Comçparativo!$J$15</f>
        <v>105181.13</v>
      </c>
      <c r="H4" s="3">
        <f>[1]Comçparativo!$K$15</f>
        <v>146030.26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f>SUM(B4:M4)</f>
        <v>2382209.84</v>
      </c>
    </row>
    <row r="5" spans="1:14" x14ac:dyDescent="0.25">
      <c r="A5" s="1" t="s">
        <v>10</v>
      </c>
      <c r="B5" s="3">
        <v>1387326.3099999996</v>
      </c>
      <c r="C5" s="3">
        <v>1191161.6499999997</v>
      </c>
      <c r="D5" s="3">
        <v>1539465.0199999998</v>
      </c>
      <c r="E5" s="3">
        <v>1299429.3099999998</v>
      </c>
      <c r="F5" s="3">
        <v>1600204.4200000002</v>
      </c>
      <c r="G5" s="3">
        <v>1541571.28</v>
      </c>
      <c r="H5" s="3">
        <v>1362479.07</v>
      </c>
      <c r="I5" s="3">
        <v>1531517.35</v>
      </c>
      <c r="J5" s="3">
        <v>1370668.47</v>
      </c>
      <c r="K5" s="3">
        <v>1634246.2599999998</v>
      </c>
      <c r="L5" s="3">
        <v>1822546.2299999995</v>
      </c>
      <c r="M5" s="3">
        <v>1750262.7299999995</v>
      </c>
      <c r="N5" s="3">
        <f t="shared" ref="N5:N6" si="0">SUM(B5:M5)</f>
        <v>18030878.099999998</v>
      </c>
    </row>
    <row r="6" spans="1:14" x14ac:dyDescent="0.25">
      <c r="A6" s="1" t="s">
        <v>23</v>
      </c>
      <c r="B6" s="3">
        <f>[1]Comçparativo!$E$18</f>
        <v>1616848.18</v>
      </c>
      <c r="C6" s="3">
        <f>[1]Comçparativo!$F$18</f>
        <v>1493480.31</v>
      </c>
      <c r="D6" s="3">
        <f>[1]Comçparativo!$G$18</f>
        <v>1625754.16</v>
      </c>
      <c r="E6" s="3">
        <f>[1]Comçparativo!$H$18</f>
        <v>1559368.0899999999</v>
      </c>
      <c r="F6" s="3">
        <f>[1]Comçparativo!$I$18</f>
        <v>1531726.41</v>
      </c>
      <c r="G6" s="3">
        <f>[1]Comçparativo!$J$18</f>
        <v>1395585.35</v>
      </c>
      <c r="H6" s="3">
        <f>[1]Comçparativo!$K$18</f>
        <v>1498388.24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f t="shared" si="0"/>
        <v>10721150.74</v>
      </c>
    </row>
    <row r="7" spans="1:14" x14ac:dyDescent="0.25">
      <c r="A7" s="1" t="s">
        <v>13</v>
      </c>
      <c r="B7" s="3">
        <f>B3+B5</f>
        <v>2362459.4099999997</v>
      </c>
      <c r="C7" s="3">
        <f t="shared" ref="C7:M7" si="1">C3+C5</f>
        <v>1435412.3399999996</v>
      </c>
      <c r="D7" s="3">
        <f t="shared" si="1"/>
        <v>1877164.0499999998</v>
      </c>
      <c r="E7" s="3">
        <f t="shared" si="1"/>
        <v>1397078.7099999997</v>
      </c>
      <c r="F7" s="3">
        <f t="shared" si="1"/>
        <v>1709966.7800000003</v>
      </c>
      <c r="G7" s="3">
        <f t="shared" si="1"/>
        <v>1682679.54</v>
      </c>
      <c r="H7" s="3">
        <f t="shared" si="1"/>
        <v>1487579.47</v>
      </c>
      <c r="I7" s="3">
        <f t="shared" si="1"/>
        <v>1632549.35</v>
      </c>
      <c r="J7" s="3">
        <f t="shared" si="1"/>
        <v>1910589.5</v>
      </c>
      <c r="K7" s="3">
        <f t="shared" si="1"/>
        <v>3779385.48</v>
      </c>
      <c r="L7" s="3">
        <f t="shared" si="1"/>
        <v>4983348.1399999997</v>
      </c>
      <c r="M7" s="3">
        <f t="shared" si="1"/>
        <v>5396249.6399999997</v>
      </c>
      <c r="N7" s="3">
        <f>N3+N5</f>
        <v>29654462.409999996</v>
      </c>
    </row>
    <row r="8" spans="1:14" x14ac:dyDescent="0.25">
      <c r="A8" s="1" t="s">
        <v>24</v>
      </c>
      <c r="B8" s="3">
        <f>B4+B6</f>
        <v>2742407.27</v>
      </c>
      <c r="C8" s="3">
        <f t="shared" ref="C8:M8" si="2">C4+C6</f>
        <v>1880981.84</v>
      </c>
      <c r="D8" s="3">
        <f t="shared" si="2"/>
        <v>1961902.66</v>
      </c>
      <c r="E8" s="3">
        <f t="shared" si="2"/>
        <v>1698327.1999999997</v>
      </c>
      <c r="F8" s="3">
        <f t="shared" si="2"/>
        <v>1674556.63</v>
      </c>
      <c r="G8" s="3">
        <f t="shared" si="2"/>
        <v>1500766.48</v>
      </c>
      <c r="H8" s="3">
        <f t="shared" si="2"/>
        <v>1644418.5</v>
      </c>
      <c r="I8" s="3">
        <f t="shared" si="2"/>
        <v>0</v>
      </c>
      <c r="J8" s="3">
        <f t="shared" si="2"/>
        <v>0</v>
      </c>
      <c r="K8" s="3">
        <f t="shared" si="2"/>
        <v>0</v>
      </c>
      <c r="L8" s="3">
        <f t="shared" si="2"/>
        <v>0</v>
      </c>
      <c r="M8" s="3">
        <f t="shared" si="2"/>
        <v>0</v>
      </c>
      <c r="N8" s="3">
        <f>N4+N6</f>
        <v>13103360.58</v>
      </c>
    </row>
    <row r="9" spans="1:14" x14ac:dyDescent="0.25">
      <c r="M9" s="3" t="s">
        <v>20</v>
      </c>
      <c r="N9" s="3">
        <f>SUM(J3:M3)</f>
        <v>9491849.0700000003</v>
      </c>
    </row>
    <row r="10" spans="1:14" x14ac:dyDescent="0.25">
      <c r="C10" s="8"/>
      <c r="J10" s="7" t="s">
        <v>14</v>
      </c>
      <c r="K10" s="3">
        <f>N7</f>
        <v>29654462.409999996</v>
      </c>
      <c r="M10" s="3" t="s">
        <v>25</v>
      </c>
      <c r="N10" s="3">
        <f>SUM(J4:M4)</f>
        <v>0</v>
      </c>
    </row>
    <row r="11" spans="1:14" x14ac:dyDescent="0.25">
      <c r="C11" s="8"/>
      <c r="D11" s="8"/>
      <c r="J11" s="7" t="s">
        <v>15</v>
      </c>
      <c r="K11" s="3">
        <f>N8</f>
        <v>13103360.58</v>
      </c>
    </row>
    <row r="12" spans="1:14" x14ac:dyDescent="0.25">
      <c r="A12" s="9"/>
      <c r="B12" s="9"/>
      <c r="C12" s="9"/>
      <c r="D12" s="9"/>
    </row>
    <row r="13" spans="1:14" x14ac:dyDescent="0.25">
      <c r="A13" s="9"/>
      <c r="B13" s="8"/>
      <c r="C13" s="8"/>
      <c r="D13" s="8"/>
      <c r="J13" s="3" t="s">
        <v>19</v>
      </c>
      <c r="K13" s="8">
        <f>N4-N3</f>
        <v>-9241374.4700000007</v>
      </c>
      <c r="L13" s="10">
        <f>(N4/N3*100)-100</f>
        <v>-79.505376513245253</v>
      </c>
    </row>
    <row r="14" spans="1:14" x14ac:dyDescent="0.25">
      <c r="A14" s="9"/>
      <c r="B14" s="8"/>
      <c r="C14" s="8"/>
      <c r="D14" s="8"/>
      <c r="J14" s="3" t="s">
        <v>0</v>
      </c>
      <c r="K14" s="8">
        <f>N6-N5</f>
        <v>-7309727.3599999975</v>
      </c>
      <c r="L14" s="10">
        <f>(N6/N5*100)-100</f>
        <v>-40.540052012220073</v>
      </c>
    </row>
    <row r="15" spans="1:14" x14ac:dyDescent="0.25">
      <c r="A15" s="9"/>
      <c r="B15" s="8"/>
      <c r="C15" s="8"/>
      <c r="D15" s="8"/>
      <c r="J15" s="3" t="s">
        <v>21</v>
      </c>
      <c r="K15" s="8">
        <f>N10-N9</f>
        <v>-9491849.0700000003</v>
      </c>
      <c r="L15" s="10">
        <f>(N10/N9*100)-100</f>
        <v>-100</v>
      </c>
    </row>
    <row r="16" spans="1:14" x14ac:dyDescent="0.25">
      <c r="A16" s="9"/>
      <c r="B16" s="8"/>
      <c r="C16" s="8"/>
      <c r="D16" s="8"/>
    </row>
    <row r="17" spans="1:11" x14ac:dyDescent="0.25">
      <c r="A17" s="9"/>
      <c r="B17" s="8"/>
      <c r="C17" s="8"/>
      <c r="D17" s="8"/>
      <c r="J17" s="6" t="s">
        <v>18</v>
      </c>
      <c r="K17" s="8">
        <f>K11-K10</f>
        <v>-16551101.829999996</v>
      </c>
    </row>
    <row r="18" spans="1:11" x14ac:dyDescent="0.25">
      <c r="A18" s="9"/>
      <c r="B18" s="8"/>
      <c r="C18" s="8"/>
      <c r="D18" s="8"/>
    </row>
    <row r="19" spans="1:11" x14ac:dyDescent="0.25">
      <c r="A19" s="9"/>
      <c r="B19" s="8"/>
      <c r="C19" s="8"/>
      <c r="D19" s="8"/>
    </row>
    <row r="20" spans="1:11" x14ac:dyDescent="0.25">
      <c r="A20" s="9"/>
      <c r="B20" s="8"/>
      <c r="C20" s="8"/>
      <c r="D20" s="8"/>
    </row>
    <row r="21" spans="1:11" x14ac:dyDescent="0.25">
      <c r="A21" s="9"/>
      <c r="B21" s="8"/>
      <c r="C21" s="8"/>
      <c r="D21" s="8"/>
    </row>
    <row r="22" spans="1:11" x14ac:dyDescent="0.25">
      <c r="A22" s="9"/>
      <c r="B22" s="8"/>
      <c r="C22" s="8"/>
      <c r="D22" s="8"/>
    </row>
    <row r="23" spans="1:11" x14ac:dyDescent="0.25">
      <c r="A23" s="9"/>
      <c r="B23" s="8"/>
      <c r="C23" s="8"/>
      <c r="D23" s="8"/>
    </row>
    <row r="24" spans="1:11" x14ac:dyDescent="0.25">
      <c r="A24" s="9"/>
      <c r="B24" s="8"/>
      <c r="C24" s="8"/>
      <c r="D24" s="8"/>
    </row>
    <row r="25" spans="1:11" x14ac:dyDescent="0.25">
      <c r="D25" s="8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Milton Araújo do Monte</dc:creator>
  <cp:lastModifiedBy>Milton Monte</cp:lastModifiedBy>
  <dcterms:created xsi:type="dcterms:W3CDTF">2017-09-06T10:45:06Z</dcterms:created>
  <dcterms:modified xsi:type="dcterms:W3CDTF">2018-08-12T22:22:41Z</dcterms:modified>
</cp:coreProperties>
</file>