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OR_project\"/>
    </mc:Choice>
  </mc:AlternateContent>
  <xr:revisionPtr revIDLastSave="0" documentId="13_ncr:1_{3BBE8794-5A13-4723-AE43-4F75ABE5E5B5}" xr6:coauthVersionLast="36" xr6:coauthVersionMax="36" xr10:uidLastSave="{00000000-0000-0000-0000-000000000000}"/>
  <bookViews>
    <workbookView xWindow="0" yWindow="0" windowWidth="23040" windowHeight="9000" activeTab="2" xr2:uid="{00000000-000D-0000-FFFF-FFFF00000000}"/>
  </bookViews>
  <sheets>
    <sheet name="2016" sheetId="1" r:id="rId1"/>
    <sheet name="2012" sheetId="2" r:id="rId2"/>
    <sheet name="年齡分布" sheetId="3" r:id="rId3"/>
  </sheets>
  <calcPr calcId="191029"/>
</workbook>
</file>

<file path=xl/calcChain.xml><?xml version="1.0" encoding="utf-8"?>
<calcChain xmlns="http://schemas.openxmlformats.org/spreadsheetml/2006/main">
  <c r="E42" i="3" l="1"/>
  <c r="E3" i="3"/>
  <c r="E47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C22" i="3"/>
  <c r="D22" i="3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9" i="1"/>
  <c r="F25" i="1"/>
  <c r="F22" i="3" l="1"/>
  <c r="F3" i="3" s="1"/>
  <c r="F5" i="3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9" i="1"/>
  <c r="B4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9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6" i="2"/>
  <c r="H5" i="1"/>
  <c r="I5" i="1"/>
  <c r="J5" i="1"/>
  <c r="H6" i="1"/>
  <c r="I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F14" i="3" l="1"/>
  <c r="F7" i="3"/>
  <c r="F10" i="3"/>
  <c r="F20" i="3"/>
  <c r="F6" i="3"/>
  <c r="F16" i="3"/>
  <c r="F12" i="3"/>
  <c r="F15" i="3"/>
  <c r="F19" i="3"/>
  <c r="F8" i="3"/>
  <c r="F4" i="3"/>
  <c r="F21" i="3"/>
  <c r="F11" i="3"/>
  <c r="F9" i="3"/>
  <c r="F18" i="3"/>
  <c r="F17" i="3"/>
  <c r="F13" i="3"/>
</calcChain>
</file>

<file path=xl/sharedStrings.xml><?xml version="1.0" encoding="utf-8"?>
<sst xmlns="http://schemas.openxmlformats.org/spreadsheetml/2006/main" count="198" uniqueCount="75">
  <si>
    <t>行政區別</t>
  </si>
  <si>
    <t>各組候選人得票情形</t>
  </si>
  <si>
    <t>投票數C
C=A+B</t>
  </si>
  <si>
    <t>選舉人數G
G=E+F</t>
  </si>
  <si>
    <t>投票率H
H=C÷G</t>
  </si>
  <si>
    <t>總　計</t>
  </si>
  <si>
    <t>　臺北市</t>
  </si>
  <si>
    <t>　新北市</t>
  </si>
  <si>
    <t>　桃園市</t>
  </si>
  <si>
    <t>　臺中市</t>
  </si>
  <si>
    <t>　臺南市</t>
  </si>
  <si>
    <t>　高雄市</t>
  </si>
  <si>
    <t>　新竹縣</t>
  </si>
  <si>
    <t>　苗栗縣</t>
  </si>
  <si>
    <t>　彰化縣</t>
  </si>
  <si>
    <t>　南投縣</t>
  </si>
  <si>
    <t>　雲林縣</t>
  </si>
  <si>
    <t>　嘉義縣</t>
  </si>
  <si>
    <t>　屏東縣</t>
  </si>
  <si>
    <t>　宜蘭縣</t>
  </si>
  <si>
    <t>　花蓮縣</t>
  </si>
  <si>
    <t>　臺東縣</t>
  </si>
  <si>
    <t>　基隆市</t>
  </si>
  <si>
    <t>　新竹市</t>
  </si>
  <si>
    <t>　嘉義市</t>
  </si>
  <si>
    <t>得票率</t>
    <phoneticPr fontId="1" type="noConversion"/>
  </si>
  <si>
    <r>
      <t xml:space="preserve">(3)
</t>
    </r>
    <r>
      <rPr>
        <sz val="10"/>
        <rFont val="微軟正黑體"/>
        <family val="2"/>
        <charset val="136"/>
      </rPr>
      <t>親民黨</t>
    </r>
    <phoneticPr fontId="1" type="noConversion"/>
  </si>
  <si>
    <r>
      <t xml:space="preserve">(1)
</t>
    </r>
    <r>
      <rPr>
        <sz val="10"/>
        <rFont val="微軟正黑體"/>
        <family val="2"/>
        <charset val="136"/>
      </rPr>
      <t>民進黨</t>
    </r>
    <phoneticPr fontId="1" type="noConversion"/>
  </si>
  <si>
    <r>
      <t xml:space="preserve">(2)
</t>
    </r>
    <r>
      <rPr>
        <sz val="10"/>
        <rFont val="微軟正黑體"/>
        <family val="2"/>
        <charset val="136"/>
      </rPr>
      <t>國民黨</t>
    </r>
    <phoneticPr fontId="1" type="noConversion"/>
  </si>
  <si>
    <t>國民黨浮動人數</t>
    <phoneticPr fontId="1" type="noConversion"/>
  </si>
  <si>
    <t>浮動人數比例(%)</t>
    <phoneticPr fontId="1" type="noConversion"/>
  </si>
  <si>
    <r>
      <rPr>
        <sz val="10"/>
        <rFont val="微軟正黑體"/>
        <family val="2"/>
        <charset val="136"/>
      </rPr>
      <t>選舉人比例</t>
    </r>
    <r>
      <rPr>
        <sz val="10"/>
        <rFont val="Arial"/>
        <family val="2"/>
      </rPr>
      <t>(%)</t>
    </r>
    <phoneticPr fontId="1" type="noConversion"/>
  </si>
  <si>
    <t>sum=</t>
    <phoneticPr fontId="1" type="noConversion"/>
  </si>
  <si>
    <t>計</t>
  </si>
  <si>
    <t>性別</t>
  </si>
  <si>
    <t>100+</t>
  </si>
  <si>
    <r>
      <t>區</t>
    </r>
    <r>
      <rPr>
        <sz val="10"/>
        <rFont val="Arial"/>
        <family val="2"/>
      </rPr>
      <t xml:space="preserve"> </t>
    </r>
    <r>
      <rPr>
        <sz val="10"/>
        <rFont val="新細明體"/>
        <family val="1"/>
        <charset val="136"/>
      </rPr>
      <t>域</t>
    </r>
    <r>
      <rPr>
        <sz val="10"/>
        <rFont val="Arial"/>
        <family val="2"/>
      </rPr>
      <t xml:space="preserve"> </t>
    </r>
    <r>
      <rPr>
        <sz val="10"/>
        <rFont val="新細明體"/>
        <family val="1"/>
        <charset val="136"/>
      </rPr>
      <t>別</t>
    </r>
  </si>
  <si>
    <r>
      <t>20</t>
    </r>
    <r>
      <rPr>
        <sz val="10"/>
        <rFont val="新細明體"/>
        <family val="1"/>
        <charset val="136"/>
      </rPr>
      <t>～</t>
    </r>
    <r>
      <rPr>
        <sz val="10"/>
        <rFont val="Arial"/>
        <family val="2"/>
      </rPr>
      <t>24</t>
    </r>
  </si>
  <si>
    <r>
      <t>25</t>
    </r>
    <r>
      <rPr>
        <sz val="10"/>
        <rFont val="新細明體"/>
        <family val="1"/>
        <charset val="136"/>
      </rPr>
      <t>～</t>
    </r>
    <r>
      <rPr>
        <sz val="10"/>
        <rFont val="Arial"/>
        <family val="2"/>
      </rPr>
      <t>29</t>
    </r>
  </si>
  <si>
    <r>
      <t>30</t>
    </r>
    <r>
      <rPr>
        <sz val="10"/>
        <rFont val="新細明體"/>
        <family val="1"/>
        <charset val="136"/>
      </rPr>
      <t>～</t>
    </r>
    <r>
      <rPr>
        <sz val="10"/>
        <rFont val="Arial"/>
        <family val="2"/>
      </rPr>
      <t>34</t>
    </r>
  </si>
  <si>
    <r>
      <t>35</t>
    </r>
    <r>
      <rPr>
        <sz val="10"/>
        <rFont val="新細明體"/>
        <family val="1"/>
        <charset val="136"/>
      </rPr>
      <t>～</t>
    </r>
    <r>
      <rPr>
        <sz val="10"/>
        <rFont val="Arial"/>
        <family val="2"/>
      </rPr>
      <t>39</t>
    </r>
  </si>
  <si>
    <r>
      <t>40</t>
    </r>
    <r>
      <rPr>
        <sz val="10"/>
        <rFont val="新細明體"/>
        <family val="1"/>
        <charset val="136"/>
      </rPr>
      <t>～</t>
    </r>
    <r>
      <rPr>
        <sz val="10"/>
        <rFont val="Arial"/>
        <family val="2"/>
      </rPr>
      <t>44</t>
    </r>
  </si>
  <si>
    <r>
      <t>45</t>
    </r>
    <r>
      <rPr>
        <sz val="10"/>
        <rFont val="新細明體"/>
        <family val="1"/>
        <charset val="136"/>
      </rPr>
      <t>～</t>
    </r>
    <r>
      <rPr>
        <sz val="10"/>
        <rFont val="Arial"/>
        <family val="2"/>
      </rPr>
      <t>49</t>
    </r>
  </si>
  <si>
    <r>
      <t>50</t>
    </r>
    <r>
      <rPr>
        <sz val="10"/>
        <rFont val="新細明體"/>
        <family val="1"/>
        <charset val="136"/>
      </rPr>
      <t>～</t>
    </r>
    <r>
      <rPr>
        <sz val="10"/>
        <rFont val="Arial"/>
        <family val="2"/>
      </rPr>
      <t>54</t>
    </r>
  </si>
  <si>
    <r>
      <t>55</t>
    </r>
    <r>
      <rPr>
        <sz val="10"/>
        <rFont val="新細明體"/>
        <family val="1"/>
        <charset val="136"/>
      </rPr>
      <t>～</t>
    </r>
    <r>
      <rPr>
        <sz val="10"/>
        <rFont val="Arial"/>
        <family val="2"/>
      </rPr>
      <t>59</t>
    </r>
  </si>
  <si>
    <r>
      <t>60</t>
    </r>
    <r>
      <rPr>
        <sz val="10"/>
        <rFont val="新細明體"/>
        <family val="1"/>
        <charset val="136"/>
      </rPr>
      <t>～</t>
    </r>
    <r>
      <rPr>
        <sz val="10"/>
        <rFont val="Arial"/>
        <family val="2"/>
      </rPr>
      <t>64</t>
    </r>
  </si>
  <si>
    <r>
      <t>65</t>
    </r>
    <r>
      <rPr>
        <sz val="10"/>
        <rFont val="新細明體"/>
        <family val="1"/>
        <charset val="136"/>
      </rPr>
      <t>～</t>
    </r>
    <r>
      <rPr>
        <sz val="10"/>
        <rFont val="Arial"/>
        <family val="2"/>
      </rPr>
      <t>69</t>
    </r>
  </si>
  <si>
    <r>
      <t>70</t>
    </r>
    <r>
      <rPr>
        <sz val="10"/>
        <rFont val="新細明體"/>
        <family val="1"/>
        <charset val="136"/>
      </rPr>
      <t>～</t>
    </r>
    <r>
      <rPr>
        <sz val="10"/>
        <rFont val="Arial"/>
        <family val="2"/>
      </rPr>
      <t>74</t>
    </r>
  </si>
  <si>
    <r>
      <t>75</t>
    </r>
    <r>
      <rPr>
        <sz val="10"/>
        <rFont val="新細明體"/>
        <family val="1"/>
        <charset val="136"/>
      </rPr>
      <t>～</t>
    </r>
    <r>
      <rPr>
        <sz val="10"/>
        <rFont val="Arial"/>
        <family val="2"/>
      </rPr>
      <t>79</t>
    </r>
  </si>
  <si>
    <r>
      <t>80</t>
    </r>
    <r>
      <rPr>
        <sz val="10"/>
        <rFont val="新細明體"/>
        <family val="1"/>
        <charset val="136"/>
      </rPr>
      <t>～</t>
    </r>
    <r>
      <rPr>
        <sz val="10"/>
        <rFont val="Arial"/>
        <family val="2"/>
      </rPr>
      <t>84</t>
    </r>
  </si>
  <si>
    <r>
      <t>85</t>
    </r>
    <r>
      <rPr>
        <sz val="10"/>
        <rFont val="新細明體"/>
        <family val="1"/>
        <charset val="136"/>
      </rPr>
      <t>～</t>
    </r>
    <r>
      <rPr>
        <sz val="10"/>
        <rFont val="Arial"/>
        <family val="2"/>
      </rPr>
      <t>89</t>
    </r>
  </si>
  <si>
    <r>
      <t>90</t>
    </r>
    <r>
      <rPr>
        <sz val="10"/>
        <rFont val="新細明體"/>
        <family val="1"/>
        <charset val="136"/>
      </rPr>
      <t>～</t>
    </r>
    <r>
      <rPr>
        <sz val="10"/>
        <rFont val="Arial"/>
        <family val="2"/>
      </rPr>
      <t>94</t>
    </r>
  </si>
  <si>
    <r>
      <t>95</t>
    </r>
    <r>
      <rPr>
        <sz val="10"/>
        <rFont val="新細明體"/>
        <family val="1"/>
        <charset val="136"/>
      </rPr>
      <t>～</t>
    </r>
    <r>
      <rPr>
        <sz val="10"/>
        <rFont val="Arial"/>
        <family val="2"/>
      </rPr>
      <t>99</t>
    </r>
  </si>
  <si>
    <r>
      <t>新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北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市</t>
    </r>
    <phoneticPr fontId="6" type="noConversion"/>
  </si>
  <si>
    <r>
      <t>臺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北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市</t>
    </r>
  </si>
  <si>
    <r>
      <t>桃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園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市</t>
    </r>
    <phoneticPr fontId="1" type="noConversion"/>
  </si>
  <si>
    <r>
      <t>臺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中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市</t>
    </r>
  </si>
  <si>
    <r>
      <t>臺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南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市</t>
    </r>
  </si>
  <si>
    <r>
      <t>高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雄</t>
    </r>
    <r>
      <rPr>
        <b/>
        <sz val="12"/>
        <rFont val="Times New Roman"/>
        <family val="1"/>
      </rPr>
      <t xml:space="preserve"> </t>
    </r>
    <r>
      <rPr>
        <b/>
        <sz val="12"/>
        <rFont val="新細明體"/>
        <family val="1"/>
        <charset val="136"/>
      </rPr>
      <t>市</t>
    </r>
  </si>
  <si>
    <r>
      <t>宜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蘭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縣</t>
    </r>
  </si>
  <si>
    <r>
      <t>新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竹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縣</t>
    </r>
  </si>
  <si>
    <r>
      <t>苗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栗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縣</t>
    </r>
  </si>
  <si>
    <r>
      <t>彰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化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縣</t>
    </r>
  </si>
  <si>
    <r>
      <t>南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投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縣</t>
    </r>
  </si>
  <si>
    <r>
      <t>雲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林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縣</t>
    </r>
  </si>
  <si>
    <r>
      <t>嘉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義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縣</t>
    </r>
  </si>
  <si>
    <r>
      <t>屏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東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縣</t>
    </r>
  </si>
  <si>
    <r>
      <t>臺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東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縣</t>
    </r>
  </si>
  <si>
    <r>
      <t>花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蓮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縣</t>
    </r>
  </si>
  <si>
    <r>
      <t>基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隆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市</t>
    </r>
  </si>
  <si>
    <r>
      <t>新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竹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市</t>
    </r>
  </si>
  <si>
    <r>
      <t>嘉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義</t>
    </r>
    <r>
      <rPr>
        <sz val="10"/>
        <rFont val="Arial"/>
      </rPr>
      <t xml:space="preserve"> </t>
    </r>
    <r>
      <rPr>
        <sz val="12"/>
        <rFont val="新細明體"/>
        <family val="1"/>
        <charset val="136"/>
      </rPr>
      <t>市</t>
    </r>
  </si>
  <si>
    <t>總計</t>
    <phoneticPr fontId="1" type="noConversion"/>
  </si>
  <si>
    <r>
      <rPr>
        <sz val="10"/>
        <rFont val="新細明體"/>
        <family val="1"/>
        <charset val="136"/>
      </rPr>
      <t>年輕人</t>
    </r>
    <r>
      <rPr>
        <sz val="10"/>
        <rFont val="微軟正黑體"/>
        <family val="1"/>
        <charset val="136"/>
      </rPr>
      <t>占全台</t>
    </r>
    <r>
      <rPr>
        <sz val="10"/>
        <rFont val="新細明體"/>
        <family val="1"/>
        <charset val="136"/>
      </rPr>
      <t>比例</t>
    </r>
    <r>
      <rPr>
        <sz val="10"/>
        <rFont val="Times New Roman"/>
        <family val="1"/>
      </rPr>
      <t>(%)</t>
    </r>
    <phoneticPr fontId="1" type="noConversion"/>
  </si>
  <si>
    <r>
      <rPr>
        <sz val="10"/>
        <rFont val="新細明體"/>
        <family val="1"/>
        <charset val="136"/>
      </rPr>
      <t>年輕人(20</t>
    </r>
    <r>
      <rPr>
        <sz val="10"/>
        <rFont val="Times New Roman"/>
        <family val="1"/>
      </rPr>
      <t>~34</t>
    </r>
    <r>
      <rPr>
        <sz val="10"/>
        <rFont val="新細明體"/>
        <family val="1"/>
        <charset val="136"/>
      </rPr>
      <t>)比例</t>
    </r>
    <r>
      <rPr>
        <sz val="10"/>
        <rFont val="Times New Roman"/>
        <family val="1"/>
      </rPr>
      <t>(%)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</si>
</sst>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#.####"/>
    <numFmt numFmtId="177" formatCode="##.0000"/>
    <numFmt numFmtId="180" formatCode="_-* #,##0.00_-;\-* #,##0.00_-;_-* &quot;-&quot;_-;_-@_-"/>
    <numFmt numFmtId="184" formatCode="_-* #,##0.000000_-;\-* #,##0.000000_-;_-* &quot;-&quot;_-;_-@_-"/>
  </numFmts>
  <fonts count="16" x14ac:knownFonts="1">
    <font>
      <sz val="10"/>
      <name val="Arial"/>
    </font>
    <font>
      <sz val="9"/>
      <name val="細明體"/>
      <family val="3"/>
      <charset val="136"/>
    </font>
    <font>
      <sz val="10"/>
      <name val="微軟正黑體"/>
      <family val="2"/>
      <charset val="136"/>
    </font>
    <font>
      <sz val="10"/>
      <name val="Arial"/>
      <family val="2"/>
    </font>
    <font>
      <sz val="10"/>
      <name val="Arial"/>
    </font>
    <font>
      <sz val="10"/>
      <name val="Arial"/>
      <family val="2"/>
      <charset val="136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新細明體"/>
      <family val="1"/>
      <charset val="136"/>
    </font>
    <font>
      <sz val="10"/>
      <name val="Times New Roman"/>
      <family val="1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  <charset val="136"/>
    </font>
    <font>
      <b/>
      <sz val="16"/>
      <name val="標楷體"/>
      <family val="4"/>
      <charset val="136"/>
    </font>
    <font>
      <b/>
      <sz val="13"/>
      <name val="標楷體"/>
      <family val="4"/>
      <charset val="136"/>
    </font>
    <font>
      <sz val="10"/>
      <name val="微軟正黑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</cellStyleXfs>
  <cellXfs count="140">
    <xf numFmtId="0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/>
    <xf numFmtId="3" fontId="0" fillId="0" borderId="1" xfId="0" applyNumberFormat="1" applyFont="1" applyFill="1" applyBorder="1" applyAlignment="1"/>
    <xf numFmtId="176" fontId="0" fillId="0" borderId="1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77" fontId="3" fillId="0" borderId="1" xfId="1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14" xfId="0" applyNumberFormat="1" applyFont="1" applyFill="1" applyBorder="1" applyAlignment="1"/>
    <xf numFmtId="0" fontId="3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2" fillId="0" borderId="10" xfId="0" applyNumberFormat="1" applyFont="1" applyFill="1" applyBorder="1" applyAlignment="1">
      <alignment horizontal="center"/>
    </xf>
    <xf numFmtId="0" fontId="2" fillId="0" borderId="11" xfId="0" applyNumberFormat="1" applyFont="1" applyFill="1" applyBorder="1" applyAlignment="1">
      <alignment horizontal="center"/>
    </xf>
    <xf numFmtId="0" fontId="2" fillId="0" borderId="12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3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right"/>
    </xf>
    <xf numFmtId="41" fontId="8" fillId="0" borderId="15" xfId="2" applyFont="1" applyBorder="1" applyAlignment="1" applyProtection="1">
      <alignment horizontal="center"/>
    </xf>
    <xf numFmtId="41" fontId="7" fillId="0" borderId="15" xfId="2" applyFont="1" applyBorder="1" applyAlignment="1" applyProtection="1"/>
    <xf numFmtId="41" fontId="7" fillId="0" borderId="16" xfId="2" applyFont="1" applyBorder="1" applyAlignment="1" applyProtection="1"/>
    <xf numFmtId="41" fontId="7" fillId="0" borderId="17" xfId="2" applyFont="1" applyBorder="1" applyAlignment="1" applyProtection="1"/>
    <xf numFmtId="0" fontId="6" fillId="0" borderId="0" xfId="0" applyFont="1" applyProtection="1"/>
    <xf numFmtId="0" fontId="9" fillId="0" borderId="0" xfId="0" applyFont="1" applyProtection="1"/>
    <xf numFmtId="41" fontId="11" fillId="0" borderId="18" xfId="2" quotePrefix="1" applyFont="1" applyBorder="1" applyAlignment="1" applyProtection="1">
      <alignment horizontal="center" vertical="center"/>
    </xf>
    <xf numFmtId="41" fontId="9" fillId="0" borderId="17" xfId="2" applyFont="1" applyBorder="1" applyAlignment="1" applyProtection="1">
      <alignment horizontal="center" vertical="center"/>
    </xf>
    <xf numFmtId="41" fontId="9" fillId="0" borderId="16" xfId="2" applyFont="1" applyBorder="1" applyAlignment="1" applyProtection="1">
      <alignment horizontal="center" vertical="center"/>
    </xf>
    <xf numFmtId="41" fontId="10" fillId="0" borderId="19" xfId="2" quotePrefix="1" applyFont="1" applyBorder="1" applyAlignment="1" applyProtection="1">
      <alignment horizontal="center" vertical="center"/>
    </xf>
    <xf numFmtId="41" fontId="6" fillId="0" borderId="20" xfId="2" applyFont="1" applyBorder="1" applyAlignment="1" applyProtection="1">
      <alignment horizontal="center" vertical="center"/>
    </xf>
    <xf numFmtId="41" fontId="6" fillId="0" borderId="21" xfId="2" applyFont="1" applyBorder="1" applyAlignment="1" applyProtection="1">
      <alignment horizontal="center" vertical="center"/>
    </xf>
    <xf numFmtId="41" fontId="8" fillId="0" borderId="23" xfId="2" applyFont="1" applyBorder="1" applyAlignment="1" applyProtection="1">
      <alignment horizontal="center"/>
    </xf>
    <xf numFmtId="41" fontId="10" fillId="0" borderId="23" xfId="2" applyFont="1" applyBorder="1" applyAlignment="1" applyProtection="1">
      <alignment horizontal="center"/>
    </xf>
    <xf numFmtId="41" fontId="7" fillId="0" borderId="21" xfId="2" applyFont="1" applyBorder="1" applyAlignment="1" applyProtection="1"/>
    <xf numFmtId="41" fontId="6" fillId="0" borderId="16" xfId="2" applyFont="1" applyBorder="1" applyAlignment="1" applyProtection="1"/>
    <xf numFmtId="41" fontId="6" fillId="0" borderId="17" xfId="2" applyFont="1" applyBorder="1" applyAlignment="1" applyProtection="1"/>
    <xf numFmtId="41" fontId="6" fillId="0" borderId="15" xfId="2" applyFont="1" applyBorder="1" applyAlignment="1" applyProtection="1"/>
    <xf numFmtId="41" fontId="6" fillId="0" borderId="21" xfId="2" applyFont="1" applyBorder="1" applyAlignment="1" applyProtection="1"/>
    <xf numFmtId="41" fontId="10" fillId="0" borderId="15" xfId="2" applyFont="1" applyBorder="1" applyAlignment="1" applyProtection="1">
      <alignment horizontal="center"/>
    </xf>
    <xf numFmtId="41" fontId="10" fillId="0" borderId="17" xfId="2" applyFont="1" applyBorder="1" applyAlignment="1" applyProtection="1">
      <alignment horizontal="center" vertical="center"/>
    </xf>
    <xf numFmtId="41" fontId="10" fillId="0" borderId="20" xfId="2" applyFont="1" applyBorder="1" applyAlignment="1" applyProtection="1">
      <alignment horizontal="center" vertical="center"/>
    </xf>
    <xf numFmtId="41" fontId="10" fillId="0" borderId="0" xfId="2" applyFont="1" applyBorder="1" applyAlignment="1" applyProtection="1">
      <alignment horizontal="center"/>
    </xf>
    <xf numFmtId="41" fontId="0" fillId="0" borderId="0" xfId="0" applyNumberFormat="1" applyFont="1" applyFill="1" applyBorder="1" applyAlignment="1"/>
    <xf numFmtId="180" fontId="7" fillId="0" borderId="0" xfId="2" applyNumberFormat="1" applyFont="1" applyBorder="1" applyAlignment="1" applyProtection="1"/>
    <xf numFmtId="180" fontId="0" fillId="0" borderId="0" xfId="0" applyNumberFormat="1" applyFont="1" applyFill="1" applyBorder="1" applyAlignment="1"/>
    <xf numFmtId="184" fontId="9" fillId="0" borderId="17" xfId="2" applyNumberFormat="1" applyFont="1" applyBorder="1" applyAlignment="1" applyProtection="1">
      <alignment horizontal="center" vertical="center"/>
    </xf>
    <xf numFmtId="184" fontId="12" fillId="0" borderId="20" xfId="2" applyNumberFormat="1" applyFont="1" applyBorder="1" applyAlignment="1" applyProtection="1">
      <alignment horizontal="center" vertical="center"/>
    </xf>
    <xf numFmtId="184" fontId="0" fillId="0" borderId="0" xfId="0" applyNumberFormat="1" applyFont="1" applyFill="1" applyBorder="1" applyAlignment="1"/>
    <xf numFmtId="41" fontId="13" fillId="0" borderId="0" xfId="2" quotePrefix="1" applyFont="1" applyAlignment="1" applyProtection="1">
      <alignment horizontal="center"/>
      <protection locked="0"/>
    </xf>
    <xf numFmtId="41" fontId="14" fillId="0" borderId="22" xfId="2" applyFont="1" applyBorder="1" applyAlignment="1">
      <alignment vertical="center"/>
    </xf>
    <xf numFmtId="0" fontId="10" fillId="0" borderId="0" xfId="0" applyFont="1" applyProtection="1"/>
    <xf numFmtId="2" fontId="0" fillId="2" borderId="14" xfId="0" applyNumberFormat="1" applyFont="1" applyFill="1" applyBorder="1" applyAlignment="1"/>
    <xf numFmtId="2" fontId="0" fillId="0" borderId="14" xfId="0" applyNumberFormat="1" applyFont="1" applyFill="1" applyBorder="1" applyAlignment="1"/>
    <xf numFmtId="2" fontId="0" fillId="0" borderId="0" xfId="0" applyNumberFormat="1" applyFont="1" applyFill="1" applyBorder="1" applyAlignment="1"/>
  </cellXfs>
  <cellStyles count="3">
    <cellStyle name="一般" xfId="0" builtinId="0"/>
    <cellStyle name="一般 2" xfId="1" xr:uid="{00000000-0005-0000-0000-000001000000}"/>
    <cellStyle name="千分位[0]" xfId="2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opLeftCell="A22" zoomScaleNormal="100" workbookViewId="0">
      <selection activeCell="E44" sqref="E44"/>
    </sheetView>
  </sheetViews>
  <sheetFormatPr defaultRowHeight="13.2" x14ac:dyDescent="0.25"/>
  <cols>
    <col min="1" max="1" width="15" bestFit="1" customWidth="1"/>
    <col min="2" max="2" width="15.21875" customWidth="1"/>
    <col min="3" max="3" width="13.6640625" customWidth="1"/>
    <col min="4" max="4" width="16.21875" customWidth="1"/>
    <col min="5" max="5" width="14.21875" customWidth="1"/>
    <col min="6" max="7" width="12" bestFit="1" customWidth="1"/>
  </cols>
  <sheetData>
    <row r="1" spans="1:21" ht="13.2" customHeight="1" thickBot="1" x14ac:dyDescent="0.35">
      <c r="A1" s="90" t="s">
        <v>0</v>
      </c>
      <c r="B1" s="91" t="s">
        <v>1</v>
      </c>
      <c r="C1" s="92"/>
      <c r="D1" s="93"/>
      <c r="E1" s="90" t="s">
        <v>2</v>
      </c>
      <c r="F1" s="90" t="s">
        <v>3</v>
      </c>
      <c r="G1" s="94" t="s">
        <v>4</v>
      </c>
      <c r="H1" s="87" t="s">
        <v>25</v>
      </c>
      <c r="I1" s="88"/>
      <c r="J1" s="89"/>
      <c r="L1" s="90" t="s">
        <v>0</v>
      </c>
      <c r="M1" s="91" t="s">
        <v>1</v>
      </c>
      <c r="N1" s="92"/>
      <c r="O1" s="93"/>
      <c r="P1" s="90" t="s">
        <v>2</v>
      </c>
      <c r="Q1" s="90" t="s">
        <v>3</v>
      </c>
      <c r="R1" s="94" t="s">
        <v>4</v>
      </c>
      <c r="S1" s="87" t="s">
        <v>25</v>
      </c>
      <c r="T1" s="88"/>
      <c r="U1" s="88"/>
    </row>
    <row r="2" spans="1:21" ht="13.2" customHeight="1" x14ac:dyDescent="0.25">
      <c r="A2" s="85"/>
      <c r="B2" s="84" t="s">
        <v>28</v>
      </c>
      <c r="C2" s="84" t="s">
        <v>27</v>
      </c>
      <c r="D2" s="84" t="s">
        <v>26</v>
      </c>
      <c r="E2" s="85"/>
      <c r="F2" s="85"/>
      <c r="G2" s="85"/>
      <c r="H2" s="84" t="s">
        <v>28</v>
      </c>
      <c r="I2" s="84" t="s">
        <v>27</v>
      </c>
      <c r="J2" s="84" t="s">
        <v>26</v>
      </c>
      <c r="L2" s="85"/>
      <c r="M2" s="84" t="s">
        <v>27</v>
      </c>
      <c r="N2" s="84" t="s">
        <v>28</v>
      </c>
      <c r="O2" s="84" t="s">
        <v>26</v>
      </c>
      <c r="P2" s="85"/>
      <c r="Q2" s="85"/>
      <c r="R2" s="85"/>
      <c r="S2" s="84" t="s">
        <v>27</v>
      </c>
      <c r="T2" s="84" t="s">
        <v>28</v>
      </c>
      <c r="U2" s="95" t="s">
        <v>26</v>
      </c>
    </row>
    <row r="3" spans="1:21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L3" s="85"/>
      <c r="M3" s="85"/>
      <c r="N3" s="85"/>
      <c r="O3" s="85"/>
      <c r="P3" s="85"/>
      <c r="Q3" s="85"/>
      <c r="R3" s="85"/>
      <c r="S3" s="85"/>
      <c r="T3" s="85"/>
      <c r="U3" s="96"/>
    </row>
    <row r="4" spans="1:21" x14ac:dyDescent="0.25">
      <c r="A4" s="86"/>
      <c r="B4" s="86"/>
      <c r="C4" s="86"/>
      <c r="D4" s="86"/>
      <c r="E4" s="86"/>
      <c r="F4" s="86"/>
      <c r="G4" s="86"/>
      <c r="H4" s="86"/>
      <c r="I4" s="86"/>
      <c r="J4" s="86"/>
      <c r="L4" s="86"/>
      <c r="M4" s="86"/>
      <c r="N4" s="86"/>
      <c r="O4" s="86"/>
      <c r="P4" s="86"/>
      <c r="Q4" s="86"/>
      <c r="R4" s="86"/>
      <c r="S4" s="86"/>
      <c r="T4" s="86"/>
      <c r="U4" s="97"/>
    </row>
    <row r="5" spans="1:21" x14ac:dyDescent="0.25">
      <c r="A5" s="1" t="s">
        <v>5</v>
      </c>
      <c r="B5" s="2">
        <v>3813365</v>
      </c>
      <c r="C5" s="2">
        <v>6894744</v>
      </c>
      <c r="D5" s="2">
        <v>1576861</v>
      </c>
      <c r="E5" s="2">
        <v>12448302</v>
      </c>
      <c r="F5" s="2">
        <v>18782991</v>
      </c>
      <c r="G5" s="3">
        <v>66.269996643066406</v>
      </c>
      <c r="H5">
        <f t="shared" ref="H5:H24" si="0">B5/E5</f>
        <v>0.30633615733294389</v>
      </c>
      <c r="I5">
        <f t="shared" ref="I5:I24" si="1">C5/E5</f>
        <v>0.55387023868797525</v>
      </c>
      <c r="J5">
        <f t="shared" ref="J5:J24" si="2">D5/E5</f>
        <v>0.12667277834358454</v>
      </c>
      <c r="L5" s="1" t="s">
        <v>5</v>
      </c>
      <c r="M5" s="2"/>
      <c r="N5" s="2"/>
      <c r="O5" s="2"/>
      <c r="P5" s="2"/>
      <c r="Q5" s="2"/>
      <c r="R5" s="3"/>
    </row>
    <row r="6" spans="1:21" x14ac:dyDescent="0.25">
      <c r="A6" s="1" t="s">
        <v>6</v>
      </c>
      <c r="B6" s="2">
        <v>546491</v>
      </c>
      <c r="C6" s="2">
        <v>757383</v>
      </c>
      <c r="D6" s="2">
        <v>153804</v>
      </c>
      <c r="E6" s="2">
        <v>1480218</v>
      </c>
      <c r="F6" s="2">
        <v>2175986</v>
      </c>
      <c r="G6" s="3">
        <v>68.029998779296875</v>
      </c>
      <c r="H6">
        <f t="shared" si="0"/>
        <v>0.36919629405938853</v>
      </c>
      <c r="I6">
        <f t="shared" si="1"/>
        <v>0.5116699026764977</v>
      </c>
      <c r="J6">
        <f t="shared" si="2"/>
        <v>0.10390631650202875</v>
      </c>
      <c r="L6" s="1" t="s">
        <v>6</v>
      </c>
      <c r="M6" s="80">
        <v>634565</v>
      </c>
      <c r="N6" s="80">
        <v>928717</v>
      </c>
      <c r="O6" s="80">
        <v>41448</v>
      </c>
      <c r="P6" s="80">
        <v>1614399</v>
      </c>
      <c r="Q6" s="80">
        <v>2102664</v>
      </c>
      <c r="R6" s="81">
        <v>76.779998779296875</v>
      </c>
      <c r="S6">
        <f>M6/Q6</f>
        <v>0.30179096612678014</v>
      </c>
      <c r="T6">
        <f>N6/Q6</f>
        <v>0.44168588038792694</v>
      </c>
      <c r="U6">
        <f>O6/Q6</f>
        <v>1.9712136603851113E-2</v>
      </c>
    </row>
    <row r="7" spans="1:21" x14ac:dyDescent="0.25">
      <c r="A7" s="1" t="s">
        <v>7</v>
      </c>
      <c r="B7" s="2">
        <v>709374</v>
      </c>
      <c r="C7" s="2">
        <v>1165888</v>
      </c>
      <c r="D7" s="2">
        <v>252486</v>
      </c>
      <c r="E7" s="2">
        <v>2154229</v>
      </c>
      <c r="F7" s="2">
        <v>3204367</v>
      </c>
      <c r="G7" s="3">
        <v>67.230003356933594</v>
      </c>
      <c r="H7">
        <f t="shared" si="0"/>
        <v>0.32929368233367945</v>
      </c>
      <c r="I7">
        <f t="shared" si="1"/>
        <v>0.54120894296753042</v>
      </c>
      <c r="J7">
        <f t="shared" si="2"/>
        <v>0.11720480970221829</v>
      </c>
      <c r="L7" s="1" t="s">
        <v>7</v>
      </c>
      <c r="M7" s="80">
        <v>1007551</v>
      </c>
      <c r="N7" s="80">
        <v>1245673</v>
      </c>
      <c r="O7" s="80">
        <v>65269</v>
      </c>
      <c r="P7" s="80">
        <v>2333708</v>
      </c>
      <c r="Q7" s="80">
        <v>3074849</v>
      </c>
      <c r="R7" s="81">
        <v>75.900001525878906</v>
      </c>
      <c r="S7">
        <f t="shared" ref="S7:S24" si="3">M7/Q7</f>
        <v>0.32767495249360212</v>
      </c>
      <c r="T7">
        <f t="shared" ref="T7:T24" si="4">N7/Q7</f>
        <v>0.40511680410973028</v>
      </c>
      <c r="U7">
        <f t="shared" ref="U7:U24" si="5">O7/Q7</f>
        <v>2.1226733410323564E-2</v>
      </c>
    </row>
    <row r="8" spans="1:21" x14ac:dyDescent="0.25">
      <c r="A8" s="1" t="s">
        <v>8</v>
      </c>
      <c r="B8" s="2">
        <v>369013</v>
      </c>
      <c r="C8" s="2">
        <v>547573</v>
      </c>
      <c r="D8" s="2">
        <v>156518</v>
      </c>
      <c r="E8" s="2">
        <v>1085002</v>
      </c>
      <c r="F8" s="2">
        <v>1627598</v>
      </c>
      <c r="G8" s="3">
        <v>66.660003662109375</v>
      </c>
      <c r="H8">
        <f t="shared" si="0"/>
        <v>0.34010352054650589</v>
      </c>
      <c r="I8">
        <f t="shared" si="1"/>
        <v>0.50467464576102161</v>
      </c>
      <c r="J8">
        <f t="shared" si="2"/>
        <v>0.14425595528856169</v>
      </c>
      <c r="L8" s="1" t="s">
        <v>8</v>
      </c>
      <c r="M8" s="80">
        <v>445308</v>
      </c>
      <c r="N8" s="80">
        <v>639151</v>
      </c>
      <c r="O8" s="80">
        <v>32927</v>
      </c>
      <c r="P8" s="80">
        <v>1124996</v>
      </c>
      <c r="Q8" s="80">
        <v>1506311</v>
      </c>
      <c r="R8" s="81">
        <v>74.69000244140625</v>
      </c>
      <c r="S8">
        <f t="shared" si="3"/>
        <v>0.29562819364659754</v>
      </c>
      <c r="T8">
        <f t="shared" si="4"/>
        <v>0.42431543021328266</v>
      </c>
      <c r="U8">
        <f t="shared" si="5"/>
        <v>2.1859363703776977E-2</v>
      </c>
    </row>
    <row r="9" spans="1:21" x14ac:dyDescent="0.25">
      <c r="A9" s="1" t="s">
        <v>9</v>
      </c>
      <c r="B9" s="2">
        <v>430005</v>
      </c>
      <c r="C9" s="2">
        <v>793281</v>
      </c>
      <c r="D9" s="2">
        <v>218810</v>
      </c>
      <c r="E9" s="2">
        <v>1461896</v>
      </c>
      <c r="F9" s="2">
        <v>2138519</v>
      </c>
      <c r="G9" s="3">
        <v>68.360000610351563</v>
      </c>
      <c r="H9">
        <f t="shared" si="0"/>
        <v>0.29414199094874055</v>
      </c>
      <c r="I9">
        <f t="shared" si="1"/>
        <v>0.5426384640220645</v>
      </c>
      <c r="J9">
        <f t="shared" si="2"/>
        <v>0.14967548991173107</v>
      </c>
      <c r="L9" s="1" t="s">
        <v>9</v>
      </c>
      <c r="M9" s="80">
        <v>678736</v>
      </c>
      <c r="N9" s="80">
        <v>792334</v>
      </c>
      <c r="O9" s="80">
        <v>48030</v>
      </c>
      <c r="P9" s="80">
        <v>1529053</v>
      </c>
      <c r="Q9" s="80">
        <v>2018158</v>
      </c>
      <c r="R9" s="81">
        <v>75.760002136230469</v>
      </c>
      <c r="S9">
        <f t="shared" si="3"/>
        <v>0.33631459974887989</v>
      </c>
      <c r="T9">
        <f t="shared" si="4"/>
        <v>0.39260256134554383</v>
      </c>
      <c r="U9">
        <f t="shared" si="5"/>
        <v>2.3798929518897925E-2</v>
      </c>
    </row>
    <row r="10" spans="1:21" x14ac:dyDescent="0.25">
      <c r="A10" s="1" t="s">
        <v>10</v>
      </c>
      <c r="B10" s="2">
        <v>219196</v>
      </c>
      <c r="C10" s="2">
        <v>670608</v>
      </c>
      <c r="D10" s="2">
        <v>103432</v>
      </c>
      <c r="E10" s="2">
        <v>1005693</v>
      </c>
      <c r="F10" s="2">
        <v>1528246</v>
      </c>
      <c r="G10" s="3">
        <v>65.80999755859375</v>
      </c>
      <c r="H10">
        <f t="shared" si="0"/>
        <v>0.21795518115369203</v>
      </c>
      <c r="I10">
        <f t="shared" si="1"/>
        <v>0.66681184019377682</v>
      </c>
      <c r="J10">
        <f t="shared" si="2"/>
        <v>0.10284649490450863</v>
      </c>
      <c r="L10" s="1" t="s">
        <v>10</v>
      </c>
      <c r="M10" s="80">
        <v>631232</v>
      </c>
      <c r="N10" s="80">
        <v>435274</v>
      </c>
      <c r="O10" s="80">
        <v>27066</v>
      </c>
      <c r="P10" s="80">
        <v>1101662</v>
      </c>
      <c r="Q10" s="80">
        <v>1485047</v>
      </c>
      <c r="R10" s="81">
        <v>74.180000305175781</v>
      </c>
      <c r="S10">
        <f t="shared" si="3"/>
        <v>0.42505860083889602</v>
      </c>
      <c r="T10">
        <f t="shared" si="4"/>
        <v>0.29310452800483755</v>
      </c>
      <c r="U10">
        <f t="shared" si="5"/>
        <v>1.8225685786375786E-2</v>
      </c>
    </row>
    <row r="11" spans="1:21" x14ac:dyDescent="0.25">
      <c r="A11" s="1" t="s">
        <v>11</v>
      </c>
      <c r="B11" s="2">
        <v>391823</v>
      </c>
      <c r="C11" s="2">
        <v>955168</v>
      </c>
      <c r="D11" s="2">
        <v>159765</v>
      </c>
      <c r="E11" s="2">
        <v>1524873</v>
      </c>
      <c r="F11" s="2">
        <v>2254324</v>
      </c>
      <c r="G11" s="3">
        <v>67.639999389648438</v>
      </c>
      <c r="H11">
        <f t="shared" si="0"/>
        <v>0.25695451358900051</v>
      </c>
      <c r="I11">
        <f t="shared" si="1"/>
        <v>0.62639183722185388</v>
      </c>
      <c r="J11">
        <f t="shared" si="2"/>
        <v>0.10477265975592721</v>
      </c>
      <c r="L11" s="1" t="s">
        <v>11</v>
      </c>
      <c r="M11" s="80">
        <v>883158</v>
      </c>
      <c r="N11" s="80">
        <v>730461</v>
      </c>
      <c r="O11" s="80">
        <v>39469</v>
      </c>
      <c r="P11" s="80">
        <v>1664032</v>
      </c>
      <c r="Q11" s="80">
        <v>2192005</v>
      </c>
      <c r="R11" s="81">
        <v>75.910003662109375</v>
      </c>
      <c r="S11">
        <f t="shared" si="3"/>
        <v>0.40289962842238042</v>
      </c>
      <c r="T11">
        <f t="shared" si="4"/>
        <v>0.33323874717439056</v>
      </c>
      <c r="U11">
        <f t="shared" si="5"/>
        <v>1.8005889585105874E-2</v>
      </c>
    </row>
    <row r="12" spans="1:21" x14ac:dyDescent="0.25">
      <c r="A12" s="1" t="s">
        <v>12</v>
      </c>
      <c r="B12" s="2">
        <v>94603</v>
      </c>
      <c r="C12" s="2">
        <v>114023</v>
      </c>
      <c r="D12" s="2">
        <v>59510</v>
      </c>
      <c r="E12" s="2">
        <v>271939</v>
      </c>
      <c r="F12" s="2">
        <v>412731</v>
      </c>
      <c r="G12" s="3">
        <v>65.889999389648438</v>
      </c>
      <c r="H12">
        <f t="shared" si="0"/>
        <v>0.34788316497449795</v>
      </c>
      <c r="I12">
        <f t="shared" si="1"/>
        <v>0.41929623923012144</v>
      </c>
      <c r="J12">
        <f t="shared" si="2"/>
        <v>0.21883584186159397</v>
      </c>
      <c r="L12" s="1" t="s">
        <v>12</v>
      </c>
      <c r="M12" s="80">
        <v>89741</v>
      </c>
      <c r="N12" s="80">
        <v>190797</v>
      </c>
      <c r="O12" s="80">
        <v>9599</v>
      </c>
      <c r="P12" s="80">
        <v>292313</v>
      </c>
      <c r="Q12" s="80">
        <v>384261</v>
      </c>
      <c r="R12" s="81">
        <v>76.069999694824219</v>
      </c>
      <c r="S12">
        <f t="shared" si="3"/>
        <v>0.23354178540106854</v>
      </c>
      <c r="T12">
        <f t="shared" si="4"/>
        <v>0.49652970246785388</v>
      </c>
      <c r="U12">
        <f t="shared" si="5"/>
        <v>2.4980416956183426E-2</v>
      </c>
    </row>
    <row r="13" spans="1:21" x14ac:dyDescent="0.25">
      <c r="A13" s="1" t="s">
        <v>13</v>
      </c>
      <c r="B13" s="2">
        <v>107779</v>
      </c>
      <c r="C13" s="2">
        <v>130461</v>
      </c>
      <c r="D13" s="2">
        <v>48788</v>
      </c>
      <c r="E13" s="2">
        <v>290680</v>
      </c>
      <c r="F13" s="2">
        <v>448520</v>
      </c>
      <c r="G13" s="3">
        <v>64.80999755859375</v>
      </c>
      <c r="H13">
        <f t="shared" si="0"/>
        <v>0.37078230356405667</v>
      </c>
      <c r="I13">
        <f t="shared" si="1"/>
        <v>0.44881312783817257</v>
      </c>
      <c r="J13">
        <f t="shared" si="2"/>
        <v>0.16784092472822348</v>
      </c>
      <c r="L13" s="1" t="s">
        <v>13</v>
      </c>
      <c r="M13" s="80">
        <v>107164</v>
      </c>
      <c r="N13" s="80">
        <v>206200</v>
      </c>
      <c r="O13" s="80">
        <v>9597</v>
      </c>
      <c r="P13" s="80">
        <v>325561</v>
      </c>
      <c r="Q13" s="80">
        <v>436219</v>
      </c>
      <c r="R13" s="81">
        <v>74.629997253417969</v>
      </c>
      <c r="S13">
        <f t="shared" si="3"/>
        <v>0.2456655945752019</v>
      </c>
      <c r="T13">
        <f t="shared" si="4"/>
        <v>0.47269834647275794</v>
      </c>
      <c r="U13">
        <f t="shared" si="5"/>
        <v>2.2000417221624918E-2</v>
      </c>
    </row>
    <row r="14" spans="1:21" x14ac:dyDescent="0.25">
      <c r="A14" s="1" t="s">
        <v>14</v>
      </c>
      <c r="B14" s="2">
        <v>193117</v>
      </c>
      <c r="C14" s="2">
        <v>378736</v>
      </c>
      <c r="D14" s="2">
        <v>98807</v>
      </c>
      <c r="E14" s="2">
        <v>681581</v>
      </c>
      <c r="F14" s="2">
        <v>1022962</v>
      </c>
      <c r="G14" s="3">
        <v>66.629997253417969</v>
      </c>
      <c r="H14">
        <f t="shared" si="0"/>
        <v>0.28333683010529931</v>
      </c>
      <c r="I14">
        <f t="shared" si="1"/>
        <v>0.55567276669977594</v>
      </c>
      <c r="J14">
        <f t="shared" si="2"/>
        <v>0.14496736264655266</v>
      </c>
      <c r="L14" s="1" t="s">
        <v>14</v>
      </c>
      <c r="M14" s="80">
        <v>340069</v>
      </c>
      <c r="N14" s="80">
        <v>369968</v>
      </c>
      <c r="O14" s="80">
        <v>21403</v>
      </c>
      <c r="P14" s="80">
        <v>738807</v>
      </c>
      <c r="Q14" s="80">
        <v>1005714</v>
      </c>
      <c r="R14" s="81">
        <v>73.459999084472656</v>
      </c>
      <c r="S14">
        <f t="shared" si="3"/>
        <v>0.33813688583434259</v>
      </c>
      <c r="T14">
        <f t="shared" si="4"/>
        <v>0.36786601359829929</v>
      </c>
      <c r="U14">
        <f t="shared" si="5"/>
        <v>2.1281398091306275E-2</v>
      </c>
    </row>
    <row r="15" spans="1:21" x14ac:dyDescent="0.25">
      <c r="A15" s="1" t="s">
        <v>15</v>
      </c>
      <c r="B15" s="2">
        <v>83604</v>
      </c>
      <c r="C15" s="2">
        <v>136104</v>
      </c>
      <c r="D15" s="2">
        <v>40868</v>
      </c>
      <c r="E15" s="2">
        <v>264225</v>
      </c>
      <c r="F15" s="2">
        <v>415122</v>
      </c>
      <c r="G15" s="3">
        <v>63.650001525878906</v>
      </c>
      <c r="H15">
        <f t="shared" si="0"/>
        <v>0.31641214873687196</v>
      </c>
      <c r="I15">
        <f t="shared" si="1"/>
        <v>0.51510644337212608</v>
      </c>
      <c r="J15">
        <f t="shared" si="2"/>
        <v>0.15467120825054403</v>
      </c>
      <c r="L15" s="1" t="s">
        <v>15</v>
      </c>
      <c r="M15" s="80">
        <v>123077</v>
      </c>
      <c r="N15" s="80">
        <v>158703</v>
      </c>
      <c r="O15" s="80">
        <v>8726</v>
      </c>
      <c r="P15" s="80">
        <v>292671</v>
      </c>
      <c r="Q15" s="80">
        <v>411482</v>
      </c>
      <c r="R15" s="81">
        <v>71.129997253417969</v>
      </c>
      <c r="S15">
        <f t="shared" si="3"/>
        <v>0.29910664379000784</v>
      </c>
      <c r="T15">
        <f t="shared" si="4"/>
        <v>0.38568637267243766</v>
      </c>
      <c r="U15">
        <f t="shared" si="5"/>
        <v>2.1206273907485626E-2</v>
      </c>
    </row>
    <row r="16" spans="1:21" x14ac:dyDescent="0.25">
      <c r="A16" s="1" t="s">
        <v>16</v>
      </c>
      <c r="B16" s="2">
        <v>86047</v>
      </c>
      <c r="C16" s="2">
        <v>218842</v>
      </c>
      <c r="D16" s="2">
        <v>40236</v>
      </c>
      <c r="E16" s="2">
        <v>350122</v>
      </c>
      <c r="F16" s="2">
        <v>566207</v>
      </c>
      <c r="G16" s="3">
        <v>61.840000152587891</v>
      </c>
      <c r="H16">
        <f t="shared" si="0"/>
        <v>0.24576290550151089</v>
      </c>
      <c r="I16">
        <f t="shared" si="1"/>
        <v>0.62504498431975142</v>
      </c>
      <c r="J16">
        <f t="shared" si="2"/>
        <v>0.11491994219157893</v>
      </c>
      <c r="L16" s="1" t="s">
        <v>16</v>
      </c>
      <c r="M16" s="80">
        <v>214141</v>
      </c>
      <c r="N16" s="80">
        <v>159891</v>
      </c>
      <c r="O16" s="80">
        <v>9662</v>
      </c>
      <c r="P16" s="80">
        <v>388042</v>
      </c>
      <c r="Q16" s="80">
        <v>563034</v>
      </c>
      <c r="R16" s="81">
        <v>68.919998168945313</v>
      </c>
      <c r="S16">
        <f t="shared" si="3"/>
        <v>0.38033404732218656</v>
      </c>
      <c r="T16">
        <f t="shared" si="4"/>
        <v>0.28398107396711386</v>
      </c>
      <c r="U16">
        <f t="shared" si="5"/>
        <v>1.7160597761414053E-2</v>
      </c>
    </row>
    <row r="17" spans="1:21" x14ac:dyDescent="0.25">
      <c r="A17" s="1" t="s">
        <v>17</v>
      </c>
      <c r="B17" s="2">
        <v>65425</v>
      </c>
      <c r="C17" s="2">
        <v>182913</v>
      </c>
      <c r="D17" s="2">
        <v>31469</v>
      </c>
      <c r="E17" s="2">
        <v>284102</v>
      </c>
      <c r="F17" s="2">
        <v>430885</v>
      </c>
      <c r="G17" s="3">
        <v>65.930000305175781</v>
      </c>
      <c r="H17">
        <f t="shared" si="0"/>
        <v>0.23028700959514539</v>
      </c>
      <c r="I17">
        <f t="shared" si="1"/>
        <v>0.64382862493048276</v>
      </c>
      <c r="J17">
        <f t="shared" si="2"/>
        <v>0.1107665556736665</v>
      </c>
      <c r="L17" s="1" t="s">
        <v>17</v>
      </c>
      <c r="M17" s="80">
        <v>181463</v>
      </c>
      <c r="N17" s="80">
        <v>120946</v>
      </c>
      <c r="O17" s="80">
        <v>7364</v>
      </c>
      <c r="P17" s="80">
        <v>312825</v>
      </c>
      <c r="Q17" s="80">
        <v>431588</v>
      </c>
      <c r="R17" s="81">
        <v>72.480003356933594</v>
      </c>
      <c r="S17">
        <f t="shared" si="3"/>
        <v>0.42045422949664957</v>
      </c>
      <c r="T17">
        <f t="shared" si="4"/>
        <v>0.28023485361038769</v>
      </c>
      <c r="U17">
        <f t="shared" si="5"/>
        <v>1.7062568931480948E-2</v>
      </c>
    </row>
    <row r="18" spans="1:21" x14ac:dyDescent="0.25">
      <c r="A18" s="1" t="s">
        <v>18</v>
      </c>
      <c r="B18" s="2">
        <v>121291</v>
      </c>
      <c r="C18" s="2">
        <v>285297</v>
      </c>
      <c r="D18" s="2">
        <v>42768</v>
      </c>
      <c r="E18" s="2">
        <v>454951</v>
      </c>
      <c r="F18" s="2">
        <v>689170</v>
      </c>
      <c r="G18" s="3">
        <v>66.010002136230469</v>
      </c>
      <c r="H18">
        <f t="shared" si="0"/>
        <v>0.26660233739457656</v>
      </c>
      <c r="I18">
        <f t="shared" si="1"/>
        <v>0.62709390681633848</v>
      </c>
      <c r="J18">
        <f t="shared" si="2"/>
        <v>9.4005728089398638E-2</v>
      </c>
      <c r="L18" s="1" t="s">
        <v>18</v>
      </c>
      <c r="M18" s="80">
        <v>271722</v>
      </c>
      <c r="N18" s="80">
        <v>211571</v>
      </c>
      <c r="O18" s="80">
        <v>9562</v>
      </c>
      <c r="P18" s="80">
        <v>497426</v>
      </c>
      <c r="Q18" s="80">
        <v>684517</v>
      </c>
      <c r="R18" s="81">
        <v>72.669998168945313</v>
      </c>
      <c r="S18">
        <f t="shared" si="3"/>
        <v>0.39695434883282665</v>
      </c>
      <c r="T18">
        <f t="shared" si="4"/>
        <v>0.30908070946375327</v>
      </c>
      <c r="U18">
        <f t="shared" si="5"/>
        <v>1.396897374353011E-2</v>
      </c>
    </row>
    <row r="19" spans="1:21" x14ac:dyDescent="0.25">
      <c r="A19" s="1" t="s">
        <v>19</v>
      </c>
      <c r="B19" s="2">
        <v>59216</v>
      </c>
      <c r="C19" s="2">
        <v>144798</v>
      </c>
      <c r="D19" s="2">
        <v>29288</v>
      </c>
      <c r="E19" s="2">
        <v>236490</v>
      </c>
      <c r="F19" s="2">
        <v>369211</v>
      </c>
      <c r="G19" s="3">
        <v>64.050003051757813</v>
      </c>
      <c r="H19">
        <f t="shared" si="0"/>
        <v>0.25039536555456893</v>
      </c>
      <c r="I19">
        <f t="shared" si="1"/>
        <v>0.61227958898896362</v>
      </c>
      <c r="J19">
        <f t="shared" si="2"/>
        <v>0.12384456002367965</v>
      </c>
      <c r="L19" s="1" t="s">
        <v>19</v>
      </c>
      <c r="M19" s="80">
        <v>135156</v>
      </c>
      <c r="N19" s="80">
        <v>115496</v>
      </c>
      <c r="O19" s="80">
        <v>6652</v>
      </c>
      <c r="P19" s="80">
        <v>259741</v>
      </c>
      <c r="Q19" s="80">
        <v>358059</v>
      </c>
      <c r="R19" s="81">
        <v>72.540000915527344</v>
      </c>
      <c r="S19">
        <f t="shared" si="3"/>
        <v>0.37746851775824652</v>
      </c>
      <c r="T19">
        <f t="shared" si="4"/>
        <v>0.32256136558500137</v>
      </c>
      <c r="U19">
        <f t="shared" si="5"/>
        <v>1.8577943858414395E-2</v>
      </c>
    </row>
    <row r="20" spans="1:21" x14ac:dyDescent="0.25">
      <c r="A20" s="1" t="s">
        <v>20</v>
      </c>
      <c r="B20" s="2">
        <v>73894</v>
      </c>
      <c r="C20" s="2">
        <v>57198</v>
      </c>
      <c r="D20" s="2">
        <v>23751</v>
      </c>
      <c r="E20" s="2">
        <v>157185</v>
      </c>
      <c r="F20" s="2">
        <v>267862</v>
      </c>
      <c r="G20" s="3">
        <v>58.680000305175781</v>
      </c>
      <c r="H20">
        <f t="shared" si="0"/>
        <v>0.47010847091007413</v>
      </c>
      <c r="I20">
        <f t="shared" si="1"/>
        <v>0.36388968413016509</v>
      </c>
      <c r="J20">
        <f t="shared" si="2"/>
        <v>0.15110220440881764</v>
      </c>
      <c r="L20" s="1" t="s">
        <v>20</v>
      </c>
      <c r="M20" s="80">
        <v>43845</v>
      </c>
      <c r="N20" s="80">
        <v>118815</v>
      </c>
      <c r="O20" s="80">
        <v>6359</v>
      </c>
      <c r="P20" s="80">
        <v>170589</v>
      </c>
      <c r="Q20" s="80">
        <v>263888</v>
      </c>
      <c r="R20" s="81">
        <v>64.639999389648438</v>
      </c>
      <c r="S20">
        <f t="shared" si="3"/>
        <v>0.16615003334748074</v>
      </c>
      <c r="T20">
        <f t="shared" si="4"/>
        <v>0.45024783241375127</v>
      </c>
      <c r="U20">
        <f t="shared" si="5"/>
        <v>2.4097344327896682E-2</v>
      </c>
    </row>
    <row r="21" spans="1:21" x14ac:dyDescent="0.25">
      <c r="A21" s="1" t="s">
        <v>21</v>
      </c>
      <c r="B21" s="2">
        <v>43581</v>
      </c>
      <c r="C21" s="2">
        <v>37517</v>
      </c>
      <c r="D21" s="2">
        <v>16565</v>
      </c>
      <c r="E21" s="2">
        <v>98871</v>
      </c>
      <c r="F21" s="2">
        <v>179547</v>
      </c>
      <c r="G21" s="3">
        <v>55.069999694824219</v>
      </c>
      <c r="H21">
        <f t="shared" si="0"/>
        <v>0.44078647935188275</v>
      </c>
      <c r="I21">
        <f t="shared" si="1"/>
        <v>0.37945403606719869</v>
      </c>
      <c r="J21">
        <f t="shared" si="2"/>
        <v>0.16754154403212265</v>
      </c>
      <c r="L21" s="1" t="s">
        <v>21</v>
      </c>
      <c r="M21" s="80">
        <v>33417</v>
      </c>
      <c r="N21" s="80">
        <v>72823</v>
      </c>
      <c r="O21" s="80">
        <v>3313</v>
      </c>
      <c r="P21" s="80">
        <v>110572</v>
      </c>
      <c r="Q21" s="80">
        <v>178938</v>
      </c>
      <c r="R21" s="81">
        <v>61.790000915527344</v>
      </c>
      <c r="S21">
        <f t="shared" si="3"/>
        <v>0.18675183583140528</v>
      </c>
      <c r="T21">
        <f t="shared" si="4"/>
        <v>0.40697336507617166</v>
      </c>
      <c r="U21">
        <f t="shared" si="5"/>
        <v>1.851479283327186E-2</v>
      </c>
    </row>
    <row r="22" spans="1:21" x14ac:dyDescent="0.25">
      <c r="A22" s="1" t="s">
        <v>22</v>
      </c>
      <c r="B22" s="2">
        <v>68357</v>
      </c>
      <c r="C22" s="2">
        <v>93402</v>
      </c>
      <c r="D22" s="2">
        <v>31955</v>
      </c>
      <c r="E22" s="2">
        <v>196146</v>
      </c>
      <c r="F22" s="2">
        <v>306548</v>
      </c>
      <c r="G22" s="3">
        <v>63.990001678466797</v>
      </c>
      <c r="H22">
        <f t="shared" si="0"/>
        <v>0.3485006066909343</v>
      </c>
      <c r="I22">
        <f t="shared" si="1"/>
        <v>0.47618610626778013</v>
      </c>
      <c r="J22">
        <f t="shared" si="2"/>
        <v>0.16291435971164336</v>
      </c>
      <c r="L22" s="1" t="s">
        <v>22</v>
      </c>
      <c r="M22" s="80">
        <v>79562</v>
      </c>
      <c r="N22" s="80">
        <v>128294</v>
      </c>
      <c r="O22" s="80">
        <v>8533</v>
      </c>
      <c r="P22" s="80">
        <v>217803</v>
      </c>
      <c r="Q22" s="80">
        <v>302139</v>
      </c>
      <c r="R22" s="81">
        <v>72.089996337890625</v>
      </c>
      <c r="S22">
        <f t="shared" si="3"/>
        <v>0.2633291299699807</v>
      </c>
      <c r="T22">
        <f t="shared" si="4"/>
        <v>0.4246191322536978</v>
      </c>
      <c r="U22">
        <f t="shared" si="5"/>
        <v>2.8241968100774808E-2</v>
      </c>
    </row>
    <row r="23" spans="1:21" x14ac:dyDescent="0.25">
      <c r="A23" s="1" t="s">
        <v>23</v>
      </c>
      <c r="B23" s="2">
        <v>71771</v>
      </c>
      <c r="C23" s="2">
        <v>113386</v>
      </c>
      <c r="D23" s="2">
        <v>36198</v>
      </c>
      <c r="E23" s="2">
        <v>224493</v>
      </c>
      <c r="F23" s="2">
        <v>328580</v>
      </c>
      <c r="G23" s="3">
        <v>68.319999694824219</v>
      </c>
      <c r="H23">
        <f t="shared" si="0"/>
        <v>0.31970261878989548</v>
      </c>
      <c r="I23">
        <f t="shared" si="1"/>
        <v>0.50507588209877363</v>
      </c>
      <c r="J23">
        <f t="shared" si="2"/>
        <v>0.16124333498149163</v>
      </c>
      <c r="L23" s="1" t="s">
        <v>23</v>
      </c>
      <c r="M23" s="80">
        <v>92632</v>
      </c>
      <c r="N23" s="80">
        <v>134728</v>
      </c>
      <c r="O23" s="80">
        <v>7216</v>
      </c>
      <c r="P23" s="80">
        <v>236204</v>
      </c>
      <c r="Q23" s="80">
        <v>312118</v>
      </c>
      <c r="R23" s="81">
        <v>75.680000305175781</v>
      </c>
      <c r="S23">
        <f t="shared" si="3"/>
        <v>0.29678519021652067</v>
      </c>
      <c r="T23">
        <f t="shared" si="4"/>
        <v>0.43165725783197378</v>
      </c>
      <c r="U23">
        <f t="shared" si="5"/>
        <v>2.3119461229406828E-2</v>
      </c>
    </row>
    <row r="24" spans="1:21" x14ac:dyDescent="0.25">
      <c r="A24" s="1" t="s">
        <v>24</v>
      </c>
      <c r="B24" s="2">
        <v>38822</v>
      </c>
      <c r="C24" s="2">
        <v>83143</v>
      </c>
      <c r="D24" s="2">
        <v>16926</v>
      </c>
      <c r="E24" s="2">
        <v>140383</v>
      </c>
      <c r="F24" s="2">
        <v>210758</v>
      </c>
      <c r="G24" s="3">
        <v>66.610000610351563</v>
      </c>
      <c r="H24">
        <f t="shared" si="0"/>
        <v>0.27654345611648135</v>
      </c>
      <c r="I24">
        <f t="shared" si="1"/>
        <v>0.59225832187658045</v>
      </c>
      <c r="J24">
        <f t="shared" si="2"/>
        <v>0.12057015450588747</v>
      </c>
      <c r="L24" s="1" t="s">
        <v>24</v>
      </c>
      <c r="M24" s="80">
        <v>76711</v>
      </c>
      <c r="N24" s="80">
        <v>69535</v>
      </c>
      <c r="O24" s="80">
        <v>4042</v>
      </c>
      <c r="P24" s="80">
        <v>151261</v>
      </c>
      <c r="Q24" s="80">
        <v>205711</v>
      </c>
      <c r="R24" s="81">
        <v>73.529998779296875</v>
      </c>
      <c r="S24">
        <f t="shared" si="3"/>
        <v>0.37290665059233585</v>
      </c>
      <c r="T24">
        <f t="shared" si="4"/>
        <v>0.33802276008575138</v>
      </c>
      <c r="U24">
        <f t="shared" si="5"/>
        <v>1.964892494810681E-2</v>
      </c>
    </row>
    <row r="25" spans="1:21" x14ac:dyDescent="0.25">
      <c r="E25" s="104" t="s">
        <v>32</v>
      </c>
      <c r="F25" s="103">
        <f>SUM(F6:F24)</f>
        <v>18577143</v>
      </c>
    </row>
    <row r="28" spans="1:21" ht="13.8" x14ac:dyDescent="0.3">
      <c r="B28" s="4" t="s">
        <v>29</v>
      </c>
      <c r="D28" s="4" t="s">
        <v>30</v>
      </c>
      <c r="E28" s="102" t="s">
        <v>31</v>
      </c>
    </row>
    <row r="29" spans="1:21" x14ac:dyDescent="0.25">
      <c r="A29" s="82" t="s">
        <v>6</v>
      </c>
      <c r="B29" s="83">
        <f>ABS(B6-N6)</f>
        <v>382226</v>
      </c>
      <c r="C29" s="83">
        <f>B29/MAX(B6,N6)</f>
        <v>0.41156347950990452</v>
      </c>
      <c r="D29" s="137">
        <f>(B29/B$48)*100</f>
        <v>12.507526256819443</v>
      </c>
      <c r="E29" s="139">
        <f>(F6/F$25)*100</f>
        <v>11.713243527274351</v>
      </c>
    </row>
    <row r="30" spans="1:21" x14ac:dyDescent="0.25">
      <c r="A30" s="82" t="s">
        <v>7</v>
      </c>
      <c r="B30" s="83">
        <f t="shared" ref="B30:B47" si="6">ABS(B7-N7)</f>
        <v>536299</v>
      </c>
      <c r="C30" s="83">
        <f t="shared" ref="C30:C47" si="7">B30/MAX(B7,N7)</f>
        <v>0.43052952098985847</v>
      </c>
      <c r="D30" s="137">
        <f t="shared" ref="D30:D47" si="8">(B30/B$48)*100</f>
        <v>17.549234808741453</v>
      </c>
      <c r="E30" s="139">
        <f t="shared" ref="E30:E47" si="9">(F7/F$25)*100</f>
        <v>17.248976336135215</v>
      </c>
      <c r="H30" s="101"/>
    </row>
    <row r="31" spans="1:21" x14ac:dyDescent="0.25">
      <c r="A31" s="82" t="s">
        <v>8</v>
      </c>
      <c r="B31" s="83">
        <f t="shared" si="6"/>
        <v>270138</v>
      </c>
      <c r="C31" s="83">
        <f t="shared" si="7"/>
        <v>0.42265129836298465</v>
      </c>
      <c r="D31" s="137">
        <f t="shared" si="8"/>
        <v>8.8396868030031737</v>
      </c>
      <c r="E31" s="139">
        <f t="shared" si="9"/>
        <v>8.7612933807959585</v>
      </c>
    </row>
    <row r="32" spans="1:21" x14ac:dyDescent="0.25">
      <c r="A32" s="82" t="s">
        <v>9</v>
      </c>
      <c r="B32" s="83">
        <f t="shared" si="6"/>
        <v>362329</v>
      </c>
      <c r="C32" s="83">
        <f t="shared" si="7"/>
        <v>0.45729326268972426</v>
      </c>
      <c r="D32" s="137">
        <f t="shared" si="8"/>
        <v>11.856439596226139</v>
      </c>
      <c r="E32" s="139">
        <f t="shared" si="9"/>
        <v>11.511560200618577</v>
      </c>
    </row>
    <row r="33" spans="1:5" x14ac:dyDescent="0.25">
      <c r="A33" s="82" t="s">
        <v>10</v>
      </c>
      <c r="B33" s="83">
        <f t="shared" si="6"/>
        <v>216078</v>
      </c>
      <c r="C33" s="83">
        <f t="shared" si="7"/>
        <v>0.49641834798310946</v>
      </c>
      <c r="D33" s="137">
        <f t="shared" si="8"/>
        <v>7.0706892218766697</v>
      </c>
      <c r="E33" s="139">
        <f t="shared" si="9"/>
        <v>8.2264856334475116</v>
      </c>
    </row>
    <row r="34" spans="1:5" x14ac:dyDescent="0.25">
      <c r="A34" s="82" t="s">
        <v>11</v>
      </c>
      <c r="B34" s="83">
        <f t="shared" si="6"/>
        <v>338638</v>
      </c>
      <c r="C34" s="83">
        <f t="shared" si="7"/>
        <v>0.46359490787324714</v>
      </c>
      <c r="D34" s="137">
        <f t="shared" si="8"/>
        <v>11.08120242096776</v>
      </c>
      <c r="E34" s="139">
        <f t="shared" si="9"/>
        <v>12.134933773185683</v>
      </c>
    </row>
    <row r="35" spans="1:5" x14ac:dyDescent="0.25">
      <c r="A35" s="82" t="s">
        <v>12</v>
      </c>
      <c r="B35" s="83">
        <f t="shared" si="6"/>
        <v>96194</v>
      </c>
      <c r="C35" s="83">
        <f t="shared" si="7"/>
        <v>0.50416935276760122</v>
      </c>
      <c r="D35" s="138">
        <f t="shared" si="8"/>
        <v>3.147742384737013</v>
      </c>
      <c r="E35" s="139">
        <f t="shared" si="9"/>
        <v>2.2217140708880803</v>
      </c>
    </row>
    <row r="36" spans="1:5" x14ac:dyDescent="0.25">
      <c r="A36" s="82" t="s">
        <v>13</v>
      </c>
      <c r="B36" s="83">
        <f t="shared" si="6"/>
        <v>98421</v>
      </c>
      <c r="C36" s="83">
        <f t="shared" si="7"/>
        <v>0.47730843840931136</v>
      </c>
      <c r="D36" s="138">
        <f t="shared" si="8"/>
        <v>3.2206161844626644</v>
      </c>
      <c r="E36" s="139">
        <f t="shared" si="9"/>
        <v>2.4143647922611136</v>
      </c>
    </row>
    <row r="37" spans="1:5" x14ac:dyDescent="0.25">
      <c r="A37" s="82" t="s">
        <v>14</v>
      </c>
      <c r="B37" s="83">
        <f t="shared" si="6"/>
        <v>176851</v>
      </c>
      <c r="C37" s="83">
        <f t="shared" si="7"/>
        <v>0.47801701768801624</v>
      </c>
      <c r="D37" s="138">
        <f t="shared" si="8"/>
        <v>5.7870697598927743</v>
      </c>
      <c r="E37" s="139">
        <f t="shared" si="9"/>
        <v>5.5065625537791245</v>
      </c>
    </row>
    <row r="38" spans="1:5" x14ac:dyDescent="0.25">
      <c r="A38" s="82" t="s">
        <v>15</v>
      </c>
      <c r="B38" s="83">
        <f t="shared" si="6"/>
        <v>75099</v>
      </c>
      <c r="C38" s="83">
        <f t="shared" si="7"/>
        <v>0.47320466531823596</v>
      </c>
      <c r="D38" s="138">
        <f t="shared" si="8"/>
        <v>2.4574537429711305</v>
      </c>
      <c r="E38" s="139">
        <f t="shared" si="9"/>
        <v>2.2345847259721259</v>
      </c>
    </row>
    <row r="39" spans="1:5" x14ac:dyDescent="0.25">
      <c r="A39" s="82" t="s">
        <v>16</v>
      </c>
      <c r="B39" s="83">
        <f t="shared" si="6"/>
        <v>73844</v>
      </c>
      <c r="C39" s="83">
        <f t="shared" si="7"/>
        <v>0.46183962824674307</v>
      </c>
      <c r="D39" s="138">
        <f t="shared" si="8"/>
        <v>2.4163865590215607</v>
      </c>
      <c r="E39" s="139">
        <f t="shared" si="9"/>
        <v>3.0478690937567743</v>
      </c>
    </row>
    <row r="40" spans="1:5" x14ac:dyDescent="0.25">
      <c r="A40" s="82" t="s">
        <v>17</v>
      </c>
      <c r="B40" s="83">
        <f t="shared" si="6"/>
        <v>55521</v>
      </c>
      <c r="C40" s="83">
        <f t="shared" si="7"/>
        <v>0.45905610768442112</v>
      </c>
      <c r="D40" s="138">
        <f t="shared" si="8"/>
        <v>1.8168056733578364</v>
      </c>
      <c r="E40" s="139">
        <f t="shared" si="9"/>
        <v>2.3194363094475827</v>
      </c>
    </row>
    <row r="41" spans="1:5" x14ac:dyDescent="0.25">
      <c r="A41" s="82" t="s">
        <v>18</v>
      </c>
      <c r="B41" s="83">
        <f t="shared" si="6"/>
        <v>90280</v>
      </c>
      <c r="C41" s="83">
        <f t="shared" si="7"/>
        <v>0.4267125456702478</v>
      </c>
      <c r="D41" s="138">
        <f t="shared" si="8"/>
        <v>2.9542194159101145</v>
      </c>
      <c r="E41" s="139">
        <f t="shared" si="9"/>
        <v>3.7097738871902965</v>
      </c>
    </row>
    <row r="42" spans="1:5" x14ac:dyDescent="0.25">
      <c r="A42" s="82" t="s">
        <v>19</v>
      </c>
      <c r="B42" s="83">
        <f t="shared" si="6"/>
        <v>56280</v>
      </c>
      <c r="C42" s="83">
        <f t="shared" si="7"/>
        <v>0.48728960310313779</v>
      </c>
      <c r="D42" s="138">
        <f t="shared" si="8"/>
        <v>1.8416423208619987</v>
      </c>
      <c r="E42" s="139">
        <f t="shared" si="9"/>
        <v>1.9874476931140597</v>
      </c>
    </row>
    <row r="43" spans="1:5" x14ac:dyDescent="0.25">
      <c r="A43" s="82" t="s">
        <v>20</v>
      </c>
      <c r="B43" s="83">
        <f t="shared" si="6"/>
        <v>44921</v>
      </c>
      <c r="C43" s="83">
        <f t="shared" si="7"/>
        <v>0.37807515886041326</v>
      </c>
      <c r="D43" s="138">
        <f t="shared" si="8"/>
        <v>1.4699434025487177</v>
      </c>
      <c r="E43" s="139">
        <f t="shared" si="9"/>
        <v>1.4418901765465226</v>
      </c>
    </row>
    <row r="44" spans="1:5" x14ac:dyDescent="0.25">
      <c r="A44" s="82" t="s">
        <v>21</v>
      </c>
      <c r="B44" s="83">
        <f t="shared" si="6"/>
        <v>29242</v>
      </c>
      <c r="C44" s="83">
        <f t="shared" si="7"/>
        <v>0.40154896117984701</v>
      </c>
      <c r="D44" s="138">
        <f t="shared" si="8"/>
        <v>0.95688174745285293</v>
      </c>
      <c r="E44" s="139">
        <f t="shared" si="9"/>
        <v>0.96649414821213353</v>
      </c>
    </row>
    <row r="45" spans="1:5" x14ac:dyDescent="0.25">
      <c r="A45" s="82" t="s">
        <v>22</v>
      </c>
      <c r="B45" s="83">
        <f t="shared" si="6"/>
        <v>59937</v>
      </c>
      <c r="C45" s="83">
        <f t="shared" si="7"/>
        <v>0.46718474753301009</v>
      </c>
      <c r="D45" s="138">
        <f t="shared" si="8"/>
        <v>1.9613098042911443</v>
      </c>
      <c r="E45" s="139">
        <f t="shared" si="9"/>
        <v>1.6501353302819493</v>
      </c>
    </row>
    <row r="46" spans="1:5" x14ac:dyDescent="0.25">
      <c r="A46" s="82" t="s">
        <v>23</v>
      </c>
      <c r="B46" s="83">
        <f t="shared" si="6"/>
        <v>62957</v>
      </c>
      <c r="C46" s="83">
        <f t="shared" si="7"/>
        <v>0.46728965025829822</v>
      </c>
      <c r="D46" s="138">
        <f t="shared" si="8"/>
        <v>2.0601328286160063</v>
      </c>
      <c r="E46" s="139">
        <f t="shared" si="9"/>
        <v>1.7687326840300472</v>
      </c>
    </row>
    <row r="47" spans="1:5" x14ac:dyDescent="0.25">
      <c r="A47" s="82" t="s">
        <v>24</v>
      </c>
      <c r="B47" s="83">
        <f t="shared" si="6"/>
        <v>30713</v>
      </c>
      <c r="C47" s="83">
        <f t="shared" si="7"/>
        <v>0.44169123463004245</v>
      </c>
      <c r="D47" s="138">
        <f t="shared" si="8"/>
        <v>1.0050170682415522</v>
      </c>
      <c r="E47" s="139">
        <f>(F24/F$25)*100</f>
        <v>1.1345016830628907</v>
      </c>
    </row>
    <row r="48" spans="1:5" x14ac:dyDescent="0.25">
      <c r="B48">
        <f>SUM(B29:B47)</f>
        <v>3055968</v>
      </c>
    </row>
  </sheetData>
  <mergeCells count="24">
    <mergeCell ref="S1:U1"/>
    <mergeCell ref="S2:S4"/>
    <mergeCell ref="T2:T4"/>
    <mergeCell ref="U2:U4"/>
    <mergeCell ref="A1:A4"/>
    <mergeCell ref="B1:D1"/>
    <mergeCell ref="E1:E4"/>
    <mergeCell ref="F1:F4"/>
    <mergeCell ref="R1:R4"/>
    <mergeCell ref="B2:B4"/>
    <mergeCell ref="C2:C4"/>
    <mergeCell ref="D2:D4"/>
    <mergeCell ref="H2:H4"/>
    <mergeCell ref="I2:I4"/>
    <mergeCell ref="Q1:Q4"/>
    <mergeCell ref="M2:M4"/>
    <mergeCell ref="N2:N4"/>
    <mergeCell ref="O2:O4"/>
    <mergeCell ref="G1:G4"/>
    <mergeCell ref="J2:J4"/>
    <mergeCell ref="H1:J1"/>
    <mergeCell ref="L1:L4"/>
    <mergeCell ref="M1:O1"/>
    <mergeCell ref="P1:P4"/>
  </mergeCells>
  <phoneticPr fontId="1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E27" sqref="E27"/>
    </sheetView>
  </sheetViews>
  <sheetFormatPr defaultRowHeight="13.2" x14ac:dyDescent="0.25"/>
  <cols>
    <col min="2" max="2" width="10.44140625" customWidth="1"/>
    <col min="3" max="3" width="11.33203125" customWidth="1"/>
    <col min="4" max="4" width="11.5546875" customWidth="1"/>
    <col min="5" max="5" width="13.6640625" customWidth="1"/>
    <col min="6" max="6" width="13.109375" customWidth="1"/>
  </cols>
  <sheetData>
    <row r="1" spans="1:13" ht="14.4" thickBot="1" x14ac:dyDescent="0.35">
      <c r="A1" s="90" t="s">
        <v>0</v>
      </c>
      <c r="B1" s="91" t="s">
        <v>1</v>
      </c>
      <c r="C1" s="92"/>
      <c r="D1" s="93"/>
      <c r="E1" s="90" t="s">
        <v>2</v>
      </c>
      <c r="F1" s="90" t="s">
        <v>3</v>
      </c>
      <c r="G1" s="94" t="s">
        <v>4</v>
      </c>
      <c r="H1" s="87" t="s">
        <v>25</v>
      </c>
      <c r="I1" s="88"/>
      <c r="J1" s="88"/>
      <c r="K1" s="98"/>
      <c r="L1" s="98"/>
      <c r="M1" s="98"/>
    </row>
    <row r="2" spans="1:13" ht="13.2" customHeight="1" x14ac:dyDescent="0.25">
      <c r="A2" s="85"/>
      <c r="B2" s="84" t="s">
        <v>27</v>
      </c>
      <c r="C2" s="84" t="s">
        <v>28</v>
      </c>
      <c r="D2" s="84" t="s">
        <v>26</v>
      </c>
      <c r="E2" s="85"/>
      <c r="F2" s="85"/>
      <c r="G2" s="85"/>
      <c r="H2" s="84" t="s">
        <v>27</v>
      </c>
      <c r="I2" s="84" t="s">
        <v>28</v>
      </c>
      <c r="J2" s="95" t="s">
        <v>26</v>
      </c>
      <c r="K2" s="99"/>
      <c r="L2" s="99"/>
      <c r="M2" s="99"/>
    </row>
    <row r="3" spans="1:13" x14ac:dyDescent="0.25">
      <c r="A3" s="85"/>
      <c r="B3" s="85"/>
      <c r="C3" s="85"/>
      <c r="D3" s="85"/>
      <c r="E3" s="85"/>
      <c r="F3" s="85"/>
      <c r="G3" s="85"/>
      <c r="H3" s="85"/>
      <c r="I3" s="85"/>
      <c r="J3" s="96"/>
      <c r="K3" s="100"/>
      <c r="L3" s="100"/>
      <c r="M3" s="100"/>
    </row>
    <row r="4" spans="1:13" x14ac:dyDescent="0.25">
      <c r="A4" s="86"/>
      <c r="B4" s="86"/>
      <c r="C4" s="86"/>
      <c r="D4" s="86"/>
      <c r="E4" s="86"/>
      <c r="F4" s="86"/>
      <c r="G4" s="86"/>
      <c r="H4" s="86"/>
      <c r="I4" s="86"/>
      <c r="J4" s="97"/>
      <c r="K4" s="100"/>
      <c r="L4" s="100"/>
      <c r="M4" s="100"/>
    </row>
    <row r="5" spans="1:13" x14ac:dyDescent="0.25">
      <c r="A5" s="1" t="s">
        <v>5</v>
      </c>
      <c r="B5" s="2"/>
      <c r="C5" s="2"/>
      <c r="D5" s="2"/>
      <c r="E5" s="2"/>
      <c r="F5" s="2"/>
      <c r="G5" s="3"/>
    </row>
    <row r="6" spans="1:13" x14ac:dyDescent="0.25">
      <c r="A6" s="1" t="s">
        <v>6</v>
      </c>
      <c r="B6" s="70">
        <v>634565</v>
      </c>
      <c r="C6" s="70">
        <v>928717</v>
      </c>
      <c r="D6" s="70">
        <v>41448</v>
      </c>
      <c r="E6" s="71">
        <v>1614399</v>
      </c>
      <c r="F6" s="72">
        <v>2102664</v>
      </c>
      <c r="G6" s="73">
        <v>76.779998779296875</v>
      </c>
      <c r="H6">
        <f>B6/F6</f>
        <v>0.30179096612678014</v>
      </c>
      <c r="I6">
        <f>C6/F6</f>
        <v>0.44168588038792694</v>
      </c>
      <c r="J6">
        <f>D6/F6</f>
        <v>1.9712136603851113E-2</v>
      </c>
    </row>
    <row r="7" spans="1:13" x14ac:dyDescent="0.25">
      <c r="A7" s="1" t="s">
        <v>7</v>
      </c>
      <c r="B7" s="42">
        <v>1007551</v>
      </c>
      <c r="C7" s="42">
        <v>1245673</v>
      </c>
      <c r="D7" s="42">
        <v>65269</v>
      </c>
      <c r="E7" s="43">
        <v>2333708</v>
      </c>
      <c r="F7" s="44">
        <v>3074849</v>
      </c>
      <c r="G7" s="45">
        <v>75.900001525878906</v>
      </c>
      <c r="H7">
        <f t="shared" ref="H7:H24" si="0">B7/F7</f>
        <v>0.32767495249360212</v>
      </c>
      <c r="I7">
        <f t="shared" ref="I7:I24" si="1">C7/F7</f>
        <v>0.40511680410973028</v>
      </c>
      <c r="J7">
        <f t="shared" ref="J7:J24" si="2">D7/F7</f>
        <v>2.1226733410323564E-2</v>
      </c>
    </row>
    <row r="8" spans="1:13" x14ac:dyDescent="0.25">
      <c r="A8" s="1" t="s">
        <v>8</v>
      </c>
      <c r="B8" s="26">
        <v>445308</v>
      </c>
      <c r="C8" s="26">
        <v>639151</v>
      </c>
      <c r="D8" s="26">
        <v>32927</v>
      </c>
      <c r="E8" s="27">
        <v>1124996</v>
      </c>
      <c r="F8" s="28">
        <v>1506311</v>
      </c>
      <c r="G8" s="29">
        <v>74.69000244140625</v>
      </c>
      <c r="H8">
        <f t="shared" si="0"/>
        <v>0.29562819364659754</v>
      </c>
      <c r="I8">
        <f t="shared" si="1"/>
        <v>0.42431543021328266</v>
      </c>
      <c r="J8">
        <f t="shared" si="2"/>
        <v>2.1859363703776977E-2</v>
      </c>
    </row>
    <row r="9" spans="1:13" x14ac:dyDescent="0.25">
      <c r="A9" s="1" t="s">
        <v>9</v>
      </c>
      <c r="B9" s="66">
        <v>678736</v>
      </c>
      <c r="C9" s="66">
        <v>792334</v>
      </c>
      <c r="D9" s="66">
        <v>48030</v>
      </c>
      <c r="E9" s="67">
        <v>1529053</v>
      </c>
      <c r="F9" s="68">
        <v>2018158</v>
      </c>
      <c r="G9" s="69">
        <v>75.760002136230469</v>
      </c>
      <c r="H9">
        <f t="shared" si="0"/>
        <v>0.33631459974887989</v>
      </c>
      <c r="I9">
        <f t="shared" si="1"/>
        <v>0.39260256134554383</v>
      </c>
      <c r="J9">
        <f t="shared" si="2"/>
        <v>2.3798929518897925E-2</v>
      </c>
    </row>
    <row r="10" spans="1:13" x14ac:dyDescent="0.25">
      <c r="A10" s="1" t="s">
        <v>10</v>
      </c>
      <c r="B10" s="78">
        <v>631232</v>
      </c>
      <c r="C10" s="78">
        <v>435274</v>
      </c>
      <c r="D10" s="78">
        <v>27066</v>
      </c>
      <c r="E10" s="79">
        <v>1101662</v>
      </c>
      <c r="F10" s="80">
        <v>1485047</v>
      </c>
      <c r="G10" s="81">
        <v>74.180000305175781</v>
      </c>
      <c r="H10">
        <f t="shared" si="0"/>
        <v>0.42505860083889602</v>
      </c>
      <c r="I10">
        <f t="shared" si="1"/>
        <v>0.29310452800483755</v>
      </c>
      <c r="J10">
        <f t="shared" si="2"/>
        <v>1.8225685786375786E-2</v>
      </c>
    </row>
    <row r="11" spans="1:13" x14ac:dyDescent="0.25">
      <c r="A11" s="1" t="s">
        <v>11</v>
      </c>
      <c r="B11" s="30">
        <v>883158</v>
      </c>
      <c r="C11" s="30">
        <v>730461</v>
      </c>
      <c r="D11" s="30">
        <v>39469</v>
      </c>
      <c r="E11" s="31">
        <v>1664032</v>
      </c>
      <c r="F11" s="32">
        <v>2192005</v>
      </c>
      <c r="G11" s="33">
        <v>75.910003662109375</v>
      </c>
      <c r="H11">
        <f t="shared" si="0"/>
        <v>0.40289962842238042</v>
      </c>
      <c r="I11">
        <f t="shared" si="1"/>
        <v>0.33323874717439056</v>
      </c>
      <c r="J11">
        <f t="shared" si="2"/>
        <v>1.8005889585105874E-2</v>
      </c>
    </row>
    <row r="12" spans="1:13" x14ac:dyDescent="0.25">
      <c r="A12" s="1" t="s">
        <v>12</v>
      </c>
      <c r="B12" s="50">
        <v>89741</v>
      </c>
      <c r="C12" s="50">
        <v>190797</v>
      </c>
      <c r="D12" s="50">
        <v>9599</v>
      </c>
      <c r="E12" s="51">
        <v>292313</v>
      </c>
      <c r="F12" s="52">
        <v>384261</v>
      </c>
      <c r="G12" s="53">
        <v>76.069999694824219</v>
      </c>
      <c r="H12">
        <f t="shared" si="0"/>
        <v>0.23354178540106854</v>
      </c>
      <c r="I12">
        <f t="shared" si="1"/>
        <v>0.49652970246785388</v>
      </c>
      <c r="J12">
        <f t="shared" si="2"/>
        <v>2.4980416956183426E-2</v>
      </c>
    </row>
    <row r="13" spans="1:13" x14ac:dyDescent="0.25">
      <c r="A13" s="1" t="s">
        <v>13</v>
      </c>
      <c r="B13" s="22">
        <v>107164</v>
      </c>
      <c r="C13" s="22">
        <v>206200</v>
      </c>
      <c r="D13" s="22">
        <v>9597</v>
      </c>
      <c r="E13" s="23">
        <v>325561</v>
      </c>
      <c r="F13" s="24">
        <v>436219</v>
      </c>
      <c r="G13" s="25">
        <v>74.629997253417969</v>
      </c>
      <c r="H13">
        <f t="shared" si="0"/>
        <v>0.2456655945752019</v>
      </c>
      <c r="I13">
        <f t="shared" si="1"/>
        <v>0.47269834647275794</v>
      </c>
      <c r="J13">
        <f t="shared" si="2"/>
        <v>2.2000417221624918E-2</v>
      </c>
    </row>
    <row r="14" spans="1:13" x14ac:dyDescent="0.25">
      <c r="A14" s="1" t="s">
        <v>14</v>
      </c>
      <c r="B14" s="62">
        <v>340069</v>
      </c>
      <c r="C14" s="62">
        <v>369968</v>
      </c>
      <c r="D14" s="62">
        <v>21403</v>
      </c>
      <c r="E14" s="63">
        <v>738807</v>
      </c>
      <c r="F14" s="64">
        <v>1005714</v>
      </c>
      <c r="G14" s="65">
        <v>73.459999084472656</v>
      </c>
      <c r="H14">
        <f t="shared" si="0"/>
        <v>0.33813688583434259</v>
      </c>
      <c r="I14">
        <f t="shared" si="1"/>
        <v>0.36786601359829929</v>
      </c>
      <c r="J14">
        <f t="shared" si="2"/>
        <v>2.1281398091306275E-2</v>
      </c>
    </row>
    <row r="15" spans="1:13" x14ac:dyDescent="0.25">
      <c r="A15" s="1" t="s">
        <v>15</v>
      </c>
      <c r="B15" s="14">
        <v>123077</v>
      </c>
      <c r="C15" s="14">
        <v>158703</v>
      </c>
      <c r="D15" s="14">
        <v>8726</v>
      </c>
      <c r="E15" s="15">
        <v>292671</v>
      </c>
      <c r="F15" s="16">
        <v>411482</v>
      </c>
      <c r="G15" s="17">
        <v>71.129997253417969</v>
      </c>
      <c r="H15">
        <f t="shared" si="0"/>
        <v>0.29910664379000784</v>
      </c>
      <c r="I15">
        <f t="shared" si="1"/>
        <v>0.38568637267243766</v>
      </c>
      <c r="J15">
        <f t="shared" si="2"/>
        <v>2.1206273907485626E-2</v>
      </c>
    </row>
    <row r="16" spans="1:13" x14ac:dyDescent="0.25">
      <c r="A16" s="1" t="s">
        <v>16</v>
      </c>
      <c r="B16" s="38">
        <v>214141</v>
      </c>
      <c r="C16" s="38">
        <v>159891</v>
      </c>
      <c r="D16" s="38">
        <v>9662</v>
      </c>
      <c r="E16" s="39">
        <v>388042</v>
      </c>
      <c r="F16" s="40">
        <v>563034</v>
      </c>
      <c r="G16" s="41">
        <v>68.919998168945313</v>
      </c>
      <c r="H16">
        <f t="shared" si="0"/>
        <v>0.38033404732218656</v>
      </c>
      <c r="I16">
        <f t="shared" si="1"/>
        <v>0.28398107396711386</v>
      </c>
      <c r="J16">
        <f t="shared" si="2"/>
        <v>1.7160597761414053E-2</v>
      </c>
    </row>
    <row r="17" spans="1:10" x14ac:dyDescent="0.25">
      <c r="A17" s="1" t="s">
        <v>17</v>
      </c>
      <c r="B17" s="58">
        <v>181463</v>
      </c>
      <c r="C17" s="58">
        <v>120946</v>
      </c>
      <c r="D17" s="58">
        <v>7364</v>
      </c>
      <c r="E17" s="59">
        <v>312825</v>
      </c>
      <c r="F17" s="60">
        <v>431588</v>
      </c>
      <c r="G17" s="61">
        <v>72.480003356933594</v>
      </c>
      <c r="H17">
        <f t="shared" si="0"/>
        <v>0.42045422949664957</v>
      </c>
      <c r="I17">
        <f t="shared" si="1"/>
        <v>0.28023485361038769</v>
      </c>
      <c r="J17">
        <f t="shared" si="2"/>
        <v>1.7062568931480948E-2</v>
      </c>
    </row>
    <row r="18" spans="1:10" x14ac:dyDescent="0.25">
      <c r="A18" s="1" t="s">
        <v>18</v>
      </c>
      <c r="B18" s="18">
        <v>271722</v>
      </c>
      <c r="C18" s="18">
        <v>211571</v>
      </c>
      <c r="D18" s="18">
        <v>9562</v>
      </c>
      <c r="E18" s="19">
        <v>497426</v>
      </c>
      <c r="F18" s="20">
        <v>684517</v>
      </c>
      <c r="G18" s="21">
        <v>72.669998168945313</v>
      </c>
      <c r="H18">
        <f t="shared" si="0"/>
        <v>0.39695434883282665</v>
      </c>
      <c r="I18">
        <f t="shared" si="1"/>
        <v>0.30908070946375327</v>
      </c>
      <c r="J18">
        <f t="shared" si="2"/>
        <v>1.396897374353011E-2</v>
      </c>
    </row>
    <row r="19" spans="1:10" x14ac:dyDescent="0.25">
      <c r="A19" s="1" t="s">
        <v>19</v>
      </c>
      <c r="B19" s="6">
        <v>135156</v>
      </c>
      <c r="C19" s="6">
        <v>115496</v>
      </c>
      <c r="D19" s="6">
        <v>6652</v>
      </c>
      <c r="E19" s="7">
        <v>259741</v>
      </c>
      <c r="F19" s="8">
        <v>358059</v>
      </c>
      <c r="G19" s="9">
        <v>72.540000915527344</v>
      </c>
      <c r="H19">
        <f t="shared" si="0"/>
        <v>0.37746851775824652</v>
      </c>
      <c r="I19">
        <f t="shared" si="1"/>
        <v>0.32256136558500137</v>
      </c>
      <c r="J19">
        <f t="shared" si="2"/>
        <v>1.8577943858414395E-2</v>
      </c>
    </row>
    <row r="20" spans="1:10" x14ac:dyDescent="0.25">
      <c r="A20" s="1" t="s">
        <v>20</v>
      </c>
      <c r="B20" s="10">
        <v>43845</v>
      </c>
      <c r="C20" s="10">
        <v>118815</v>
      </c>
      <c r="D20" s="10">
        <v>6359</v>
      </c>
      <c r="E20" s="11">
        <v>170589</v>
      </c>
      <c r="F20" s="12">
        <v>263888</v>
      </c>
      <c r="G20" s="13">
        <v>64.639999389648438</v>
      </c>
      <c r="H20">
        <f t="shared" si="0"/>
        <v>0.16615003334748074</v>
      </c>
      <c r="I20">
        <f t="shared" si="1"/>
        <v>0.45024783241375127</v>
      </c>
      <c r="J20">
        <f t="shared" si="2"/>
        <v>2.4097344327896682E-2</v>
      </c>
    </row>
    <row r="21" spans="1:10" x14ac:dyDescent="0.25">
      <c r="A21" s="1" t="s">
        <v>21</v>
      </c>
      <c r="B21" s="74">
        <v>33417</v>
      </c>
      <c r="C21" s="74">
        <v>72823</v>
      </c>
      <c r="D21" s="74">
        <v>3313</v>
      </c>
      <c r="E21" s="75">
        <v>110572</v>
      </c>
      <c r="F21" s="76">
        <v>178938</v>
      </c>
      <c r="G21" s="77">
        <v>61.790000915527344</v>
      </c>
      <c r="H21">
        <f t="shared" si="0"/>
        <v>0.18675183583140528</v>
      </c>
      <c r="I21">
        <f t="shared" si="1"/>
        <v>0.40697336507617166</v>
      </c>
      <c r="J21">
        <f t="shared" si="2"/>
        <v>1.851479283327186E-2</v>
      </c>
    </row>
    <row r="22" spans="1:10" x14ac:dyDescent="0.25">
      <c r="A22" s="1" t="s">
        <v>22</v>
      </c>
      <c r="B22" s="34">
        <v>79562</v>
      </c>
      <c r="C22" s="34">
        <v>128294</v>
      </c>
      <c r="D22" s="34">
        <v>8533</v>
      </c>
      <c r="E22" s="35">
        <v>217803</v>
      </c>
      <c r="F22" s="36">
        <v>302139</v>
      </c>
      <c r="G22" s="37">
        <v>72.089996337890625</v>
      </c>
      <c r="H22">
        <f t="shared" si="0"/>
        <v>0.2633291299699807</v>
      </c>
      <c r="I22">
        <f t="shared" si="1"/>
        <v>0.4246191322536978</v>
      </c>
      <c r="J22">
        <f t="shared" si="2"/>
        <v>2.8241968100774808E-2</v>
      </c>
    </row>
    <row r="23" spans="1:10" x14ac:dyDescent="0.25">
      <c r="A23" s="1" t="s">
        <v>23</v>
      </c>
      <c r="B23" s="46">
        <v>92632</v>
      </c>
      <c r="C23" s="46">
        <v>134728</v>
      </c>
      <c r="D23" s="46">
        <v>7216</v>
      </c>
      <c r="E23" s="47">
        <v>236204</v>
      </c>
      <c r="F23" s="48">
        <v>312118</v>
      </c>
      <c r="G23" s="49">
        <v>75.680000305175781</v>
      </c>
      <c r="H23">
        <f t="shared" si="0"/>
        <v>0.29678519021652067</v>
      </c>
      <c r="I23">
        <f t="shared" si="1"/>
        <v>0.43165725783197378</v>
      </c>
      <c r="J23">
        <f t="shared" si="2"/>
        <v>2.3119461229406828E-2</v>
      </c>
    </row>
    <row r="24" spans="1:10" x14ac:dyDescent="0.25">
      <c r="A24" s="1" t="s">
        <v>24</v>
      </c>
      <c r="B24" s="54">
        <v>76711</v>
      </c>
      <c r="C24" s="54">
        <v>69535</v>
      </c>
      <c r="D24" s="54">
        <v>4042</v>
      </c>
      <c r="E24" s="55">
        <v>151261</v>
      </c>
      <c r="F24" s="56">
        <v>205711</v>
      </c>
      <c r="G24" s="57">
        <v>73.529998779296875</v>
      </c>
      <c r="H24">
        <f t="shared" si="0"/>
        <v>0.37290665059233585</v>
      </c>
      <c r="I24">
        <f t="shared" si="1"/>
        <v>0.33802276008575138</v>
      </c>
      <c r="J24">
        <f t="shared" si="2"/>
        <v>1.964892494810681E-2</v>
      </c>
    </row>
  </sheetData>
  <mergeCells count="16">
    <mergeCell ref="A1:A4"/>
    <mergeCell ref="B1:D1"/>
    <mergeCell ref="E1:E4"/>
    <mergeCell ref="F1:F4"/>
    <mergeCell ref="G1:G4"/>
    <mergeCell ref="B2:B4"/>
    <mergeCell ref="C2:C4"/>
    <mergeCell ref="D2:D4"/>
    <mergeCell ref="I2:I4"/>
    <mergeCell ref="J2:J4"/>
    <mergeCell ref="K1:M1"/>
    <mergeCell ref="K2:K4"/>
    <mergeCell ref="L2:L4"/>
    <mergeCell ref="M2:M4"/>
    <mergeCell ref="H1:J1"/>
    <mergeCell ref="H2:H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98AB-3EAC-4D38-9D40-F0601B8D18D1}">
  <dimension ref="A1:V42"/>
  <sheetViews>
    <sheetView tabSelected="1" topLeftCell="A16" zoomScale="85" zoomScaleNormal="85" workbookViewId="0">
      <selection activeCell="E42" sqref="E42"/>
    </sheetView>
  </sheetViews>
  <sheetFormatPr defaultRowHeight="16.2" x14ac:dyDescent="0.3"/>
  <cols>
    <col min="1" max="1" width="9.6640625" customWidth="1"/>
    <col min="2" max="2" width="6.77734375" customWidth="1"/>
    <col min="3" max="3" width="10.6640625" customWidth="1"/>
    <col min="4" max="4" width="12.109375" customWidth="1"/>
    <col min="5" max="5" width="22.109375" customWidth="1"/>
    <col min="6" max="6" width="19.21875" style="133" customWidth="1"/>
    <col min="7" max="7" width="13.21875" customWidth="1"/>
    <col min="8" max="8" width="12.109375" customWidth="1"/>
    <col min="9" max="9" width="11.33203125" bestFit="1" customWidth="1"/>
    <col min="10" max="10" width="9.33203125" customWidth="1"/>
    <col min="11" max="15" width="9.33203125" bestFit="1" customWidth="1"/>
    <col min="16" max="21" width="9" bestFit="1" customWidth="1"/>
    <col min="22" max="22" width="12.88671875" style="136" customWidth="1"/>
  </cols>
  <sheetData>
    <row r="1" spans="1:22" s="110" customFormat="1" ht="16.2" customHeight="1" x14ac:dyDescent="0.4">
      <c r="A1" s="111" t="s">
        <v>36</v>
      </c>
      <c r="B1" s="125" t="s">
        <v>34</v>
      </c>
      <c r="C1" s="112" t="s">
        <v>37</v>
      </c>
      <c r="D1" s="112" t="s">
        <v>38</v>
      </c>
      <c r="E1" s="112"/>
      <c r="F1" s="131"/>
      <c r="G1" s="112" t="s">
        <v>39</v>
      </c>
      <c r="H1" s="112" t="s">
        <v>40</v>
      </c>
      <c r="I1" s="112" t="s">
        <v>41</v>
      </c>
      <c r="J1" s="112" t="s">
        <v>42</v>
      </c>
      <c r="K1" s="112" t="s">
        <v>43</v>
      </c>
      <c r="L1" s="112" t="s">
        <v>44</v>
      </c>
      <c r="M1" s="112" t="s">
        <v>45</v>
      </c>
      <c r="N1" s="112" t="s">
        <v>46</v>
      </c>
      <c r="O1" s="112" t="s">
        <v>47</v>
      </c>
      <c r="P1" s="112" t="s">
        <v>48</v>
      </c>
      <c r="Q1" s="112" t="s">
        <v>49</v>
      </c>
      <c r="R1" s="112" t="s">
        <v>50</v>
      </c>
      <c r="S1" s="112" t="s">
        <v>51</v>
      </c>
      <c r="T1" s="112" t="s">
        <v>52</v>
      </c>
      <c r="U1" s="113" t="s">
        <v>35</v>
      </c>
      <c r="V1" s="134"/>
    </row>
    <row r="2" spans="1:22" s="109" customFormat="1" ht="17.399999999999999" x14ac:dyDescent="0.3">
      <c r="A2" s="114"/>
      <c r="B2" s="126"/>
      <c r="C2" s="115"/>
      <c r="D2" s="115"/>
      <c r="E2" s="132" t="s">
        <v>74</v>
      </c>
      <c r="F2" s="132" t="s">
        <v>73</v>
      </c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6"/>
      <c r="V2" s="135"/>
    </row>
    <row r="3" spans="1:22" x14ac:dyDescent="0.3">
      <c r="A3" s="117" t="s">
        <v>53</v>
      </c>
      <c r="B3" s="105" t="s">
        <v>33</v>
      </c>
      <c r="C3" s="107">
        <v>258854</v>
      </c>
      <c r="D3" s="108">
        <v>276502</v>
      </c>
      <c r="E3" s="129">
        <f>(SUM(C3,D3,G3)/V3)*100</f>
        <v>20.442739062851548</v>
      </c>
      <c r="F3" s="129">
        <f>(SUM(C3,D3)/F$22)*100</f>
        <v>17.216294500655874</v>
      </c>
      <c r="G3" s="108">
        <v>281478</v>
      </c>
      <c r="H3" s="107">
        <v>347077</v>
      </c>
      <c r="V3" s="106">
        <v>3995717</v>
      </c>
    </row>
    <row r="4" spans="1:22" x14ac:dyDescent="0.3">
      <c r="A4" s="117" t="s">
        <v>54</v>
      </c>
      <c r="B4" s="105" t="s">
        <v>33</v>
      </c>
      <c r="C4" s="107">
        <v>143954</v>
      </c>
      <c r="D4" s="108">
        <v>152022</v>
      </c>
      <c r="E4" s="129">
        <f t="shared" ref="E4:E21" si="0">(SUM(C4,D4,G4)/V4)*100</f>
        <v>17.86513536078472</v>
      </c>
      <c r="F4" s="129">
        <f>(SUM(C4,D4)/F$22)*100</f>
        <v>9.5181710509009392</v>
      </c>
      <c r="G4" s="108">
        <v>180768</v>
      </c>
      <c r="H4" s="107">
        <v>234849</v>
      </c>
      <c r="V4" s="106">
        <v>2668572</v>
      </c>
    </row>
    <row r="5" spans="1:22" x14ac:dyDescent="0.3">
      <c r="A5" s="117" t="s">
        <v>55</v>
      </c>
      <c r="B5" s="105" t="s">
        <v>33</v>
      </c>
      <c r="C5" s="107">
        <v>154612</v>
      </c>
      <c r="D5" s="108">
        <v>159369</v>
      </c>
      <c r="E5" s="129">
        <f t="shared" si="0"/>
        <v>21.663427698669715</v>
      </c>
      <c r="F5" s="129">
        <f>(SUM(C5,D5)/F$22)*100</f>
        <v>10.097186477055327</v>
      </c>
      <c r="G5" s="108">
        <v>167136</v>
      </c>
      <c r="H5" s="107">
        <v>204187</v>
      </c>
      <c r="V5" s="106">
        <v>2220872</v>
      </c>
    </row>
    <row r="6" spans="1:22" x14ac:dyDescent="0.3">
      <c r="A6" s="117" t="s">
        <v>56</v>
      </c>
      <c r="B6" s="105" t="s">
        <v>33</v>
      </c>
      <c r="C6" s="107">
        <v>197168</v>
      </c>
      <c r="D6" s="108">
        <v>201005</v>
      </c>
      <c r="E6" s="129">
        <f t="shared" si="0"/>
        <v>21.623178336984207</v>
      </c>
      <c r="F6" s="129">
        <f>(SUM(C6,D6)/F$22)*100</f>
        <v>12.804682548079505</v>
      </c>
      <c r="G6" s="108">
        <v>208118</v>
      </c>
      <c r="H6" s="107">
        <v>248269</v>
      </c>
      <c r="V6" s="106">
        <v>2803894</v>
      </c>
    </row>
    <row r="7" spans="1:22" x14ac:dyDescent="0.3">
      <c r="A7" s="117" t="s">
        <v>57</v>
      </c>
      <c r="B7" s="105" t="s">
        <v>33</v>
      </c>
      <c r="C7" s="107">
        <v>119621</v>
      </c>
      <c r="D7" s="108">
        <v>126610</v>
      </c>
      <c r="E7" s="129">
        <f t="shared" si="0"/>
        <v>20.221983819143013</v>
      </c>
      <c r="F7" s="129">
        <f>(SUM(C7,D7)/F$22)*100</f>
        <v>7.9184419548692766</v>
      </c>
      <c r="G7" s="108">
        <v>134717</v>
      </c>
      <c r="H7" s="107">
        <v>162581</v>
      </c>
      <c r="V7" s="106">
        <v>1883831</v>
      </c>
    </row>
    <row r="8" spans="1:22" x14ac:dyDescent="0.3">
      <c r="A8" s="117" t="s">
        <v>58</v>
      </c>
      <c r="B8" s="105" t="s">
        <v>33</v>
      </c>
      <c r="C8" s="107">
        <v>178679</v>
      </c>
      <c r="D8" s="108">
        <v>185012</v>
      </c>
      <c r="E8" s="129">
        <f t="shared" si="0"/>
        <v>19.998860658950154</v>
      </c>
      <c r="F8" s="129">
        <f>(SUM(C8,D8)/F$22)*100</f>
        <v>11.695790022411321</v>
      </c>
      <c r="G8" s="108">
        <v>190984</v>
      </c>
      <c r="H8" s="107">
        <v>234676</v>
      </c>
      <c r="V8" s="106">
        <v>2773533</v>
      </c>
    </row>
    <row r="9" spans="1:22" x14ac:dyDescent="0.3">
      <c r="A9" s="118" t="s">
        <v>59</v>
      </c>
      <c r="B9" s="105" t="s">
        <v>33</v>
      </c>
      <c r="C9" s="120">
        <v>32467</v>
      </c>
      <c r="D9" s="121">
        <v>32834</v>
      </c>
      <c r="E9" s="129">
        <f t="shared" si="0"/>
        <v>20.991342666529007</v>
      </c>
      <c r="F9" s="129">
        <f>(SUM(C9,D9)/F$22)*100</f>
        <v>2.0999881334800192</v>
      </c>
      <c r="G9" s="121">
        <v>30256</v>
      </c>
      <c r="H9" s="120">
        <v>34627</v>
      </c>
      <c r="V9" s="122">
        <v>455221</v>
      </c>
    </row>
    <row r="10" spans="1:22" x14ac:dyDescent="0.3">
      <c r="A10" s="118" t="s">
        <v>60</v>
      </c>
      <c r="B10" s="124" t="s">
        <v>33</v>
      </c>
      <c r="C10" s="120">
        <v>37853</v>
      </c>
      <c r="D10" s="121">
        <v>36511</v>
      </c>
      <c r="E10" s="129">
        <f t="shared" si="0"/>
        <v>19.992100680418666</v>
      </c>
      <c r="F10" s="129">
        <f>(SUM(C10,D10)/F$22)*100</f>
        <v>2.3914414412965832</v>
      </c>
      <c r="G10" s="121">
        <v>36994</v>
      </c>
      <c r="H10" s="120">
        <v>50013</v>
      </c>
      <c r="V10" s="122">
        <v>557010</v>
      </c>
    </row>
    <row r="11" spans="1:22" x14ac:dyDescent="0.3">
      <c r="A11" s="118" t="s">
        <v>61</v>
      </c>
      <c r="B11" s="124" t="s">
        <v>33</v>
      </c>
      <c r="C11" s="120">
        <v>37332</v>
      </c>
      <c r="D11" s="121">
        <v>38647</v>
      </c>
      <c r="E11" s="129">
        <f t="shared" si="0"/>
        <v>20.765291156445233</v>
      </c>
      <c r="F11" s="129">
        <f>(SUM(C11,D11)/F$22)*100</f>
        <v>2.443377565330981</v>
      </c>
      <c r="G11" s="121">
        <v>37994</v>
      </c>
      <c r="H11" s="120">
        <v>45348</v>
      </c>
      <c r="V11" s="122">
        <v>548863</v>
      </c>
    </row>
    <row r="12" spans="1:22" x14ac:dyDescent="0.3">
      <c r="A12" s="118" t="s">
        <v>62</v>
      </c>
      <c r="B12" s="124" t="s">
        <v>33</v>
      </c>
      <c r="C12" s="120">
        <v>88373</v>
      </c>
      <c r="D12" s="121">
        <v>91719</v>
      </c>
      <c r="E12" s="129">
        <f t="shared" si="0"/>
        <v>21.479249098467395</v>
      </c>
      <c r="F12" s="129">
        <f>(SUM(C12,D12)/F$22)*100</f>
        <v>5.7915049223546911</v>
      </c>
      <c r="G12" s="121">
        <v>94375</v>
      </c>
      <c r="H12" s="120">
        <v>107374</v>
      </c>
      <c r="V12" s="122">
        <v>1277824</v>
      </c>
    </row>
    <row r="13" spans="1:22" x14ac:dyDescent="0.3">
      <c r="A13" s="118" t="s">
        <v>63</v>
      </c>
      <c r="B13" s="124" t="s">
        <v>33</v>
      </c>
      <c r="C13" s="120">
        <v>34959</v>
      </c>
      <c r="D13" s="121">
        <v>34804</v>
      </c>
      <c r="E13" s="129">
        <f t="shared" si="0"/>
        <v>20.654244906253332</v>
      </c>
      <c r="F13" s="129">
        <f>(SUM(C13,D13)/F$22)*100</f>
        <v>2.243479765332332</v>
      </c>
      <c r="G13" s="121">
        <v>32895</v>
      </c>
      <c r="H13" s="120">
        <v>37503</v>
      </c>
      <c r="V13" s="122">
        <v>497031</v>
      </c>
    </row>
    <row r="14" spans="1:22" x14ac:dyDescent="0.3">
      <c r="A14" s="118" t="s">
        <v>64</v>
      </c>
      <c r="B14" s="124" t="s">
        <v>33</v>
      </c>
      <c r="C14" s="120">
        <v>45751</v>
      </c>
      <c r="D14" s="121">
        <v>43046</v>
      </c>
      <c r="E14" s="129">
        <f t="shared" si="0"/>
        <v>19.477363699706423</v>
      </c>
      <c r="F14" s="129">
        <f>(SUM(C14,D14)/F$22)*100</f>
        <v>2.8555863813513618</v>
      </c>
      <c r="G14" s="121">
        <v>44822</v>
      </c>
      <c r="H14" s="120">
        <v>54360</v>
      </c>
      <c r="V14" s="122">
        <v>686022</v>
      </c>
    </row>
    <row r="15" spans="1:22" x14ac:dyDescent="0.3">
      <c r="A15" s="118" t="s">
        <v>65</v>
      </c>
      <c r="B15" s="124" t="s">
        <v>33</v>
      </c>
      <c r="C15" s="120">
        <v>34498</v>
      </c>
      <c r="D15" s="121">
        <v>33636</v>
      </c>
      <c r="E15" s="129">
        <f t="shared" si="0"/>
        <v>19.799514069118935</v>
      </c>
      <c r="F15" s="129">
        <f>(SUM(C15,D15)/F$22)*100</f>
        <v>2.1910934210276665</v>
      </c>
      <c r="G15" s="121">
        <v>32263</v>
      </c>
      <c r="H15" s="120">
        <v>37260</v>
      </c>
      <c r="V15" s="122">
        <v>507068</v>
      </c>
    </row>
    <row r="16" spans="1:22" x14ac:dyDescent="0.3">
      <c r="A16" s="118" t="s">
        <v>66</v>
      </c>
      <c r="B16" s="124" t="s">
        <v>33</v>
      </c>
      <c r="C16" s="120">
        <v>58452</v>
      </c>
      <c r="D16" s="121">
        <v>56826</v>
      </c>
      <c r="E16" s="129">
        <f t="shared" si="0"/>
        <v>20.604405589491716</v>
      </c>
      <c r="F16" s="129">
        <f>(SUM(C16,D16)/F$22)*100</f>
        <v>3.7071780225618238</v>
      </c>
      <c r="G16" s="121">
        <v>54792</v>
      </c>
      <c r="H16" s="120">
        <v>63892</v>
      </c>
      <c r="V16" s="122">
        <v>825406</v>
      </c>
    </row>
    <row r="17" spans="1:22" x14ac:dyDescent="0.3">
      <c r="A17" s="118" t="s">
        <v>67</v>
      </c>
      <c r="B17" s="124" t="s">
        <v>33</v>
      </c>
      <c r="C17" s="120">
        <v>15093</v>
      </c>
      <c r="D17" s="121">
        <v>14729</v>
      </c>
      <c r="E17" s="129">
        <f t="shared" si="0"/>
        <v>19.90462225754731</v>
      </c>
      <c r="F17" s="129">
        <f>(SUM(C17,D17)/F$22)*100</f>
        <v>0.95903349285066286</v>
      </c>
      <c r="G17" s="121">
        <v>13753</v>
      </c>
      <c r="H17" s="120">
        <v>16348</v>
      </c>
      <c r="V17" s="122">
        <v>218919</v>
      </c>
    </row>
    <row r="18" spans="1:22" x14ac:dyDescent="0.3">
      <c r="A18" s="118" t="s">
        <v>68</v>
      </c>
      <c r="B18" s="124" t="s">
        <v>33</v>
      </c>
      <c r="C18" s="120">
        <v>22840</v>
      </c>
      <c r="D18" s="121">
        <v>22557</v>
      </c>
      <c r="E18" s="129">
        <f t="shared" si="0"/>
        <v>20.275453702800274</v>
      </c>
      <c r="F18" s="129">
        <f>(SUM(C18,D18)/F$22)*100</f>
        <v>1.4599035435229544</v>
      </c>
      <c r="G18" s="121">
        <v>21100</v>
      </c>
      <c r="H18" s="120">
        <v>25031</v>
      </c>
      <c r="V18" s="122">
        <v>327968</v>
      </c>
    </row>
    <row r="19" spans="1:22" x14ac:dyDescent="0.3">
      <c r="A19" s="118" t="s">
        <v>69</v>
      </c>
      <c r="B19" s="124" t="s">
        <v>33</v>
      </c>
      <c r="C19" s="120">
        <v>25455</v>
      </c>
      <c r="D19" s="121">
        <v>26161</v>
      </c>
      <c r="E19" s="129">
        <f t="shared" si="0"/>
        <v>20.356607367184019</v>
      </c>
      <c r="F19" s="129">
        <f>(SUM(C19,D19)/F$22)*100</f>
        <v>1.6598978192938036</v>
      </c>
      <c r="G19" s="121">
        <v>23735</v>
      </c>
      <c r="H19" s="120">
        <v>27506</v>
      </c>
      <c r="V19" s="122">
        <v>370155</v>
      </c>
    </row>
    <row r="20" spans="1:22" x14ac:dyDescent="0.3">
      <c r="A20" s="118" t="s">
        <v>70</v>
      </c>
      <c r="B20" s="124" t="s">
        <v>33</v>
      </c>
      <c r="C20" s="120">
        <v>27483</v>
      </c>
      <c r="D20" s="121">
        <v>27473</v>
      </c>
      <c r="E20" s="129">
        <f t="shared" si="0"/>
        <v>19.115643968718796</v>
      </c>
      <c r="F20" s="129">
        <f>(SUM(C20,D20)/F$22)*100</f>
        <v>1.7673075123432711</v>
      </c>
      <c r="G20" s="121">
        <v>30230</v>
      </c>
      <c r="H20" s="120">
        <v>42100</v>
      </c>
      <c r="V20" s="122">
        <v>445635</v>
      </c>
    </row>
    <row r="21" spans="1:22" x14ac:dyDescent="0.3">
      <c r="A21" s="118" t="s">
        <v>71</v>
      </c>
      <c r="B21" s="124" t="s">
        <v>33</v>
      </c>
      <c r="C21" s="120">
        <v>18983</v>
      </c>
      <c r="D21" s="121">
        <v>17699</v>
      </c>
      <c r="E21" s="129">
        <f t="shared" si="0"/>
        <v>20.136102031851451</v>
      </c>
      <c r="F21" s="129">
        <f>(SUM(C21,D21)/F$22)*100</f>
        <v>1.1796414252816048</v>
      </c>
      <c r="G21" s="121">
        <v>17408</v>
      </c>
      <c r="H21" s="120">
        <v>20978</v>
      </c>
      <c r="V21" s="122">
        <v>268622</v>
      </c>
    </row>
    <row r="22" spans="1:22" x14ac:dyDescent="0.3">
      <c r="A22" s="5" t="s">
        <v>72</v>
      </c>
      <c r="B22" s="127"/>
      <c r="C22" s="128">
        <f>SUMIF(B:B,B3,C:C)</f>
        <v>1532427</v>
      </c>
      <c r="D22">
        <f>SUMIF(B:B,B3,D:D)</f>
        <v>1577162</v>
      </c>
      <c r="F22" s="128">
        <f>SUM(C22,D22)</f>
        <v>3109589</v>
      </c>
      <c r="V22" s="106"/>
    </row>
    <row r="23" spans="1:22" x14ac:dyDescent="0.3">
      <c r="B23" s="127"/>
      <c r="D23" s="82" t="s">
        <v>6</v>
      </c>
      <c r="E23" s="129">
        <v>17.87</v>
      </c>
      <c r="V23" s="106"/>
    </row>
    <row r="24" spans="1:22" x14ac:dyDescent="0.3">
      <c r="B24" s="127"/>
      <c r="D24" s="82" t="s">
        <v>7</v>
      </c>
      <c r="E24">
        <v>20.440000000000001</v>
      </c>
      <c r="V24" s="119"/>
    </row>
    <row r="25" spans="1:22" ht="15.6" x14ac:dyDescent="0.3">
      <c r="D25" s="82" t="s">
        <v>8</v>
      </c>
      <c r="E25">
        <v>21.66</v>
      </c>
      <c r="V25" s="122"/>
    </row>
    <row r="26" spans="1:22" ht="15.6" x14ac:dyDescent="0.3">
      <c r="D26" s="82" t="s">
        <v>9</v>
      </c>
      <c r="E26">
        <v>21.62</v>
      </c>
      <c r="V26" s="122"/>
    </row>
    <row r="27" spans="1:22" ht="15.6" x14ac:dyDescent="0.3">
      <c r="D27" s="82" t="s">
        <v>10</v>
      </c>
      <c r="E27">
        <v>20.22</v>
      </c>
      <c r="V27" s="123"/>
    </row>
    <row r="28" spans="1:22" ht="15.6" x14ac:dyDescent="0.3">
      <c r="D28" s="82" t="s">
        <v>11</v>
      </c>
      <c r="E28">
        <v>20</v>
      </c>
      <c r="V28" s="122"/>
    </row>
    <row r="29" spans="1:22" ht="15.6" x14ac:dyDescent="0.3">
      <c r="D29" s="82" t="s">
        <v>12</v>
      </c>
      <c r="E29">
        <v>19.989999999999998</v>
      </c>
      <c r="V29" s="122"/>
    </row>
    <row r="30" spans="1:22" ht="15.6" x14ac:dyDescent="0.3">
      <c r="D30" s="82" t="s">
        <v>13</v>
      </c>
      <c r="E30">
        <v>20.77</v>
      </c>
      <c r="V30" s="123"/>
    </row>
    <row r="31" spans="1:22" x14ac:dyDescent="0.3">
      <c r="D31" s="82" t="s">
        <v>14</v>
      </c>
      <c r="E31">
        <v>21.48</v>
      </c>
    </row>
    <row r="32" spans="1:22" x14ac:dyDescent="0.3">
      <c r="D32" s="82" t="s">
        <v>15</v>
      </c>
      <c r="E32">
        <v>20.65</v>
      </c>
    </row>
    <row r="33" spans="4:5" x14ac:dyDescent="0.3">
      <c r="D33" s="82" t="s">
        <v>16</v>
      </c>
      <c r="E33">
        <v>19.48</v>
      </c>
    </row>
    <row r="34" spans="4:5" x14ac:dyDescent="0.3">
      <c r="D34" s="82" t="s">
        <v>17</v>
      </c>
      <c r="E34">
        <v>19.8</v>
      </c>
    </row>
    <row r="35" spans="4:5" x14ac:dyDescent="0.3">
      <c r="D35" s="82" t="s">
        <v>18</v>
      </c>
      <c r="E35">
        <v>20.6</v>
      </c>
    </row>
    <row r="36" spans="4:5" x14ac:dyDescent="0.3">
      <c r="D36" s="82" t="s">
        <v>19</v>
      </c>
      <c r="E36">
        <v>20.99</v>
      </c>
    </row>
    <row r="37" spans="4:5" x14ac:dyDescent="0.3">
      <c r="D37" s="82" t="s">
        <v>20</v>
      </c>
      <c r="E37">
        <v>20.28</v>
      </c>
    </row>
    <row r="38" spans="4:5" x14ac:dyDescent="0.3">
      <c r="D38" s="82" t="s">
        <v>21</v>
      </c>
      <c r="E38">
        <v>19.899999999999999</v>
      </c>
    </row>
    <row r="39" spans="4:5" x14ac:dyDescent="0.3">
      <c r="D39" s="82" t="s">
        <v>22</v>
      </c>
      <c r="E39">
        <v>20.36</v>
      </c>
    </row>
    <row r="40" spans="4:5" x14ac:dyDescent="0.3">
      <c r="D40" s="82" t="s">
        <v>23</v>
      </c>
      <c r="E40">
        <v>19.12</v>
      </c>
    </row>
    <row r="41" spans="4:5" x14ac:dyDescent="0.3">
      <c r="D41" s="82" t="s">
        <v>24</v>
      </c>
      <c r="E41">
        <v>20.14</v>
      </c>
    </row>
    <row r="42" spans="4:5" x14ac:dyDescent="0.3">
      <c r="E42" s="130">
        <f>SUM(E23:E41)</f>
        <v>385.37</v>
      </c>
    </row>
  </sheetData>
  <mergeCells count="1">
    <mergeCell ref="B1:B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2016</vt:lpstr>
      <vt:lpstr>2012</vt:lpstr>
      <vt:lpstr>年齡分布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蕭少柏</dc:creator>
  <cp:lastModifiedBy>user</cp:lastModifiedBy>
  <dcterms:created xsi:type="dcterms:W3CDTF">2019-12-17T17:00:07Z</dcterms:created>
  <dcterms:modified xsi:type="dcterms:W3CDTF">2019-12-26T17:04:08Z</dcterms:modified>
</cp:coreProperties>
</file>