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T38" i="10" s="1"/>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X46" i="10"/>
  <c r="P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K38" i="10" s="1"/>
  <c r="I44" i="10"/>
  <c r="H44" i="10"/>
  <c r="F44" i="10"/>
  <c r="E44" i="10"/>
  <c r="D44" i="10"/>
  <c r="C44" i="10"/>
  <c r="F38" i="10" s="1"/>
  <c r="AB41" i="10"/>
  <c r="X41" i="10"/>
  <c r="T41" i="10"/>
  <c r="P41" i="10"/>
  <c r="K41" i="10"/>
  <c r="F41" i="10"/>
  <c r="AB40" i="10"/>
  <c r="X40" i="10"/>
  <c r="T40" i="10"/>
  <c r="P40" i="10"/>
  <c r="K40" i="10"/>
  <c r="F40" i="10"/>
  <c r="AB38" i="10"/>
  <c r="X38" i="10"/>
  <c r="P38" i="10"/>
  <c r="AB37" i="10"/>
  <c r="AA37" i="10"/>
  <c r="X37" i="10"/>
  <c r="W37" i="10"/>
  <c r="T37" i="10"/>
  <c r="S37" i="10"/>
  <c r="P37" i="10"/>
  <c r="O37" i="10"/>
  <c r="K37" i="10"/>
  <c r="J37" i="10"/>
  <c r="F37" i="10"/>
  <c r="E37" i="10"/>
  <c r="L29" i="10"/>
  <c r="L28" i="10"/>
  <c r="L25" i="10"/>
  <c r="L24" i="10"/>
  <c r="L21" i="10"/>
  <c r="L20" i="10"/>
  <c r="L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6" i="10"/>
  <c r="P16" i="10"/>
  <c r="O16" i="10"/>
  <c r="L16" i="10"/>
  <c r="K16" i="10"/>
  <c r="J12" i="10" s="1"/>
  <c r="J16" i="10"/>
  <c r="G16" i="10"/>
  <c r="F16" i="10"/>
  <c r="E16" i="10"/>
  <c r="D12" i="10" s="1"/>
  <c r="AB15" i="10"/>
  <c r="AA15" i="10"/>
  <c r="X15" i="10"/>
  <c r="W15" i="10"/>
  <c r="T15" i="10"/>
  <c r="R13" i="10" s="1"/>
  <c r="S15" i="10"/>
  <c r="P15" i="10"/>
  <c r="O15" i="10"/>
  <c r="L15" i="10"/>
  <c r="K15" i="10"/>
  <c r="J15" i="10"/>
  <c r="G15" i="10"/>
  <c r="F15" i="10"/>
  <c r="C12" i="10" s="1"/>
  <c r="E15" i="10"/>
  <c r="AB13" i="10"/>
  <c r="AA13" i="10"/>
  <c r="Z13" i="10"/>
  <c r="Y13" i="10"/>
  <c r="X13" i="10"/>
  <c r="V13" i="10"/>
  <c r="P12" i="10"/>
  <c r="O12" i="10"/>
  <c r="N12" i="10"/>
  <c r="M12" i="10"/>
  <c r="E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G28" i="10" s="1"/>
  <c r="AB6" i="10"/>
  <c r="AA6" i="10"/>
  <c r="X6" i="10"/>
  <c r="W6" i="10"/>
  <c r="T6" i="10"/>
  <c r="S6" i="10"/>
  <c r="P6" i="10"/>
  <c r="O6" i="10"/>
  <c r="L6" i="10"/>
  <c r="K6" i="10"/>
  <c r="J6" i="10"/>
  <c r="G6" i="10"/>
  <c r="F6" i="10"/>
  <c r="E6" i="10"/>
  <c r="AU55" i="18"/>
  <c r="AT55" i="18"/>
  <c r="AT22" i="4" s="1"/>
  <c r="AS55" i="18"/>
  <c r="AS22" i="4" s="1"/>
  <c r="AC55" i="18"/>
  <c r="AC22" i="4" s="1"/>
  <c r="AB55" i="18"/>
  <c r="AA55" i="18"/>
  <c r="AA22" i="4" s="1"/>
  <c r="Z55" i="18"/>
  <c r="Z22" i="4" s="1"/>
  <c r="Y55" i="18"/>
  <c r="Y22" i="4" s="1"/>
  <c r="X55" i="18"/>
  <c r="W55" i="18"/>
  <c r="W22" i="4" s="1"/>
  <c r="V55" i="18"/>
  <c r="U55" i="18"/>
  <c r="T55" i="18"/>
  <c r="T22" i="4" s="1"/>
  <c r="S55" i="18"/>
  <c r="S22" i="4" s="1"/>
  <c r="R55" i="18"/>
  <c r="R22" i="4" s="1"/>
  <c r="Q55" i="18"/>
  <c r="P55" i="18"/>
  <c r="P22" i="4" s="1"/>
  <c r="O55" i="18"/>
  <c r="O22" i="4" s="1"/>
  <c r="N55" i="18"/>
  <c r="M55" i="18"/>
  <c r="M22" i="4" s="1"/>
  <c r="L55" i="18"/>
  <c r="K55" i="18"/>
  <c r="K22" i="4" s="1"/>
  <c r="J55" i="18"/>
  <c r="I55" i="18"/>
  <c r="I22" i="4" s="1"/>
  <c r="H55" i="18"/>
  <c r="H22" i="4" s="1"/>
  <c r="G55" i="18"/>
  <c r="G22" i="4" s="1"/>
  <c r="F55" i="18"/>
  <c r="F22" i="4" s="1"/>
  <c r="E55" i="18"/>
  <c r="E22" i="4" s="1"/>
  <c r="D55" i="18"/>
  <c r="AU54" i="18"/>
  <c r="AT54" i="18"/>
  <c r="AT12" i="4" s="1"/>
  <c r="AS54" i="18"/>
  <c r="AC54" i="18"/>
  <c r="AB54" i="18"/>
  <c r="AA54" i="18"/>
  <c r="Z54" i="18"/>
  <c r="Z12" i="4" s="1"/>
  <c r="Y54" i="18"/>
  <c r="Y12" i="4" s="1"/>
  <c r="X54" i="18"/>
  <c r="X12" i="4" s="1"/>
  <c r="W54" i="18"/>
  <c r="W12" i="4" s="1"/>
  <c r="V54" i="18"/>
  <c r="V12" i="4" s="1"/>
  <c r="U54" i="18"/>
  <c r="T54" i="18"/>
  <c r="S54" i="18"/>
  <c r="S12" i="4" s="1"/>
  <c r="R54" i="18"/>
  <c r="R12" i="4" s="1"/>
  <c r="Q54" i="18"/>
  <c r="Q12" i="4" s="1"/>
  <c r="P54" i="18"/>
  <c r="P12" i="4" s="1"/>
  <c r="O54" i="18"/>
  <c r="O12" i="4" s="1"/>
  <c r="N54" i="18"/>
  <c r="N12" i="4" s="1"/>
  <c r="M54" i="18"/>
  <c r="L54" i="18"/>
  <c r="K54" i="18"/>
  <c r="K12" i="4" s="1"/>
  <c r="J54" i="18"/>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B22" i="4"/>
  <c r="X22" i="4"/>
  <c r="V22" i="4"/>
  <c r="U22" i="4"/>
  <c r="Q22" i="4"/>
  <c r="N22" i="4"/>
  <c r="L22" i="4"/>
  <c r="J22" i="4"/>
  <c r="D22" i="4"/>
  <c r="AU12" i="4"/>
  <c r="AS12" i="4"/>
  <c r="AC12" i="4"/>
  <c r="AB12" i="4"/>
  <c r="AA12" i="4"/>
  <c r="U12" i="4"/>
  <c r="T12" i="4"/>
  <c r="M12" i="4"/>
  <c r="L12" i="4"/>
  <c r="J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1" i="10" l="1"/>
  <c r="G25" i="10"/>
  <c r="G20" i="10"/>
  <c r="G29" i="10"/>
  <c r="G19" i="10"/>
  <c r="G24" i="10" s="1"/>
  <c r="G23" i="10" s="1"/>
  <c r="T46" i="10"/>
  <c r="L23" i="10"/>
  <c r="L27" i="10" s="1"/>
  <c r="L31" i="10" s="1"/>
  <c r="L32" i="10" s="1"/>
  <c r="L33" i="10" s="1"/>
  <c r="T13" i="10"/>
  <c r="W13" i="10"/>
  <c r="Q13" i="10"/>
  <c r="S13" i="10"/>
  <c r="I12" i="10"/>
  <c r="H12" i="10"/>
  <c r="F12" i="10"/>
  <c r="L26" i="10" l="1"/>
  <c r="L30" i="10" s="1"/>
  <c r="G27" i="10"/>
  <c r="K12" i="10"/>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<sst xmlns="http://schemas.openxmlformats.org/spreadsheetml/2006/main" count="566" uniqueCount="505">
  <si>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</si>
  <si>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</si>
  <si>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</si>
  <si>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</si>
  <si>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</si>
  <si>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</si>
  <si>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</si>
  <si>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</si>
  <si>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</si>
  <si>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</si>
  <si>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</si>
  <si>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</si>
  <si>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</si>
  <si>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</si>
  <si>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</si>
  <si>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</si>
  <si>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</si>
  <si>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</si>
  <si>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</si>
  <si>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</si>
  <si>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</si>
  <si>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</si>
  <si>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</si>
  <si>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</si>
  <si>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</si>
  <si>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</si>
  <si>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</si>
  <si>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</si>
  <si>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</si>
  <si>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</si>
  <si>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</si>
  <si>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</si>
  <si>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</si>
  <si>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</si>
  <si>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</si>
  <si>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</si>
  <si>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</si>
  <si>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</si>
  <si>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</si>
  <si>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</si>
  <si>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</si>
  <si>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</si>
  <si>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</si>
  <si>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</si>
  <si>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</si>
  <si>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</si>
  <si>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</si>
  <si>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</si>
  <si>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</si>
  <si>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</si>
  <si>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</si>
  <si>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</si>
  <si>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</si>
  <si>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</si>
  <si>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</si>
  <si>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</si>
  <si>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</si>
  <si>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</si>
  <si>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</si>
  <si>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</si>
  <si>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</si>
  <si>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</si>
  <si>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</si>
  <si>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</si>
  <si>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</si>
  <si>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</si>
  <si>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</si>
  <si>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</si>
  <si>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</si>
  <si>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</si>
  <si>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</si>
  <si>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</si>
  <si>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</si>
  <si>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</si>
  <si>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</si>
  <si>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</si>
  <si>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</si>
  <si>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</si>
  <si>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</si>
  <si>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</si>
  <si>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</si>
  <si>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</si>
  <si>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</si>
  <si>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</si>
  <si>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</si>
  <si>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</si>
  <si>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</si>
  <si>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</si>
  <si>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</si>
  <si>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</si>
  <si>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</si>
  <si>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</si>
  <si>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</si>
  <si>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</si>
  <si>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</si>
  <si>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</si>
  <si>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</si>
  <si>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</si>
  <si>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</si>
  <si>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</si>
  <si>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</si>
  <si>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</si>
  <si>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</si>
  <si>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</si>
  <si>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</si>
  <si>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</si>
  <si>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</si>
  <si>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</si>
  <si>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</si>
  <si>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</si>
  <si>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</si>
  <si>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</si>
  <si>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</si>
  <si>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</si>
  <si>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</si>
  <si>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</si>
  <si>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</si>
  <si>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</si>
  <si>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</si>
  <si>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</si>
  <si>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</si>
  <si>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</si>
  <si>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</si>
  <si>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</si>
  <si>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</si>
  <si>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</si>
  <si>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</si>
  <si>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</si>
  <si>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</si>
  <si>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</si>
  <si>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</si>
  <si>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</si>
  <si>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</si>
  <si>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</si>
  <si>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</si>
  <si>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</si>
  <si>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</si>
  <si>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</si>
  <si>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</si>
  <si>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</si>
  <si>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</si>
  <si>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</si>
  <si>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</si>
  <si>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</si>
  <si>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</si>
  <si>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</si>
  <si>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</si>
  <si>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</si>
  <si>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</si>
  <si>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</si>
  <si>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</si>
  <si>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</si>
  <si>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</si>
  <si>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</si>
  <si>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</si>
  <si>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</si>
  <si>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</si>
  <si>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</si>
  <si>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</si>
  <si>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</si>
  <si>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</si>
  <si>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</si>
  <si>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</si>
  <si>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</si>
  <si>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</si>
  <si>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</si>
  <si>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</si>
  <si>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</si>
  <si>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</si>
  <si>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</si>
  <si>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</si>
  <si>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</si>
  <si>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</si>
  <si>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</si>
  <si>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</si>
  <si>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</si>
  <si>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</si>
  <si>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</si>
  <si>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</si>
  <si>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</si>
  <si>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</si>
  <si>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</si>
  <si>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</si>
  <si>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</si>
  <si>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</si>
  <si>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</si>
  <si>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</si>
  <si>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</si>
  <si>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</si>
  <si>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</si>
  <si>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</si>
  <si>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</si>
  <si>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</si>
  <si>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</si>
  <si>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</si>
  <si>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</si>
  <si>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</si>
  <si>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</si>
  <si>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</si>
  <si>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</si>
  <si>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</si>
  <si>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</si>
  <si>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</si>
  <si>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</si>
  <si>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</si>
  <si>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</si>
  <si>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</si>
  <si>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</si>
  <si>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</si>
  <si>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</si>
  <si>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</si>
  <si>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</si>
  <si>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</si>
  <si>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</si>
  <si>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</si>
  <si>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</si>
  <si>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</si>
  <si>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</si>
  <si>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</si>
  <si>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</si>
  <si>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</si>
  <si>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</si>
  <si>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</si>
  <si>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</si>
  <si>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</si>
  <si>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</si>
  <si>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</si>
  <si>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</si>
  <si>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</si>
  <si>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</si>
  <si>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</si>
  <si>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</si>
  <si>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</si>
  <si>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</si>
  <si>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</si>
  <si>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</si>
  <si>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</si>
  <si>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</si>
  <si>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</si>
  <si>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</si>
  <si>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</si>
  <si>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</si>
  <si>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</si>
  <si>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</si>
  <si>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</si>
  <si>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</si>
  <si>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</si>
  <si>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</si>
  <si>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</si>
  <si>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</si>
  <si>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</si>
  <si>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</si>
  <si>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</si>
  <si>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</si>
  <si>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</si>
  <si>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</si>
  <si>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</si>
  <si>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</si>
  <si>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</si>
  <si>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</si>
  <si>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</si>
  <si>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</si>
  <si>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</si>
  <si>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</si>
  <si>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</si>
  <si>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</si>
  <si>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</si>
  <si>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</si>
  <si>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</si>
  <si>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</si>
  <si>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</si>
  <si>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</si>
  <si>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</si>
  <si>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</si>
  <si>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</si>
  <si>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</si>
  <si>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</si>
  <si>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</si>
  <si>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</si>
  <si>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</si>
  <si>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</si>
  <si>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</si>
  <si>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</si>
  <si>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</si>
  <si>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</si>
  <si>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</si>
  <si>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</si>
  <si>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</si>
  <si>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</si>
  <si>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</si>
  <si>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</si>
  <si>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</si>
  <si>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</si>
  <si>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</si>
  <si>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</si>
  <si>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</si>
  <si>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</si>
  <si>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</si>
  <si>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</si>
  <si>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</si>
  <si>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</si>
  <si>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</si>
  <si>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</si>
  <si>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</si>
  <si>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</si>
  <si>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</si>
  <si>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</si>
  <si>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</si>
  <si>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</si>
  <si>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</si>
  <si>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</si>
  <si>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</si>
  <si>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</si>
  <si>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</si>
  <si>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</si>
  <si>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</si>
  <si>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</si>
  <si>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</si>
  <si>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</si>
  <si>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</si>
  <si>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</si>
  <si>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</si>
  <si>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</si>
  <si>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</si>
  <si>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</si>
  <si>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</si>
  <si>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</si>
  <si>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</si>
  <si>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</si>
  <si>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</si>
  <si>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</si>
  <si>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</si>
  <si>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</si>
  <si>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</si>
  <si>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</si>
  <si>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</si>
  <si>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</si>
  <si>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</si>
  <si>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</si>
  <si>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</si>
  <si>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</si>
  <si>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</si>
  <si>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</si>
  <si>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</si>
  <si>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</si>
  <si>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</si>
  <si>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</si>
  <si>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</si>
  <si>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</si>
  <si>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</si>
  <si>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</si>
  <si>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</si>
  <si>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</si>
  <si>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</si>
  <si>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</si>
  <si>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</si>
  <si>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</si>
  <si>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</si>
  <si>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</si>
  <si>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</si>
  <si>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</si>
  <si>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</si>
  <si>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</si>
  <si>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</si>
  <si>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</si>
  <si>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</si>
  <si>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</si>
  <si>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</si>
  <si>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</si>
  <si>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</si>
  <si>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</si>
  <si>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</si>
  <si>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</si>
  <si>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</si>
  <si>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</si>
  <si>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</si>
  <si>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</si>
  <si>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</si>
  <si>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</si>
  <si>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</si>
  <si>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</si>
  <si>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</si>
  <si>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</si>
  <si>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</si>
  <si>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</si>
  <si>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</si>
  <si>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</si>
  <si>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</si>
  <si>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</si>
  <si>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</si>
  <si>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</si>
  <si>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</si>
  <si>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</si>
  <si>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</si>
  <si>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</si>
  <si>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</si>
  <si>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</si>
  <si>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</si>
  <si>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</si>
  <si>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</si>
  <si>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</si>
  <si>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</si>
  <si>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</si>
  <si>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</si>
  <si>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</si>
  <si>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</si>
  <si>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</si>
  <si>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</si>
  <si>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</si>
  <si>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</si>
  <si>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</si>
  <si>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</si>
  <si>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</si>
  <si>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</si>
  <si>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</si>
  <si>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</si>
  <si>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</si>
  <si>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</si>
  <si>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</si>
  <si>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</si>
  <si>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</si>
  <si>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</si>
  <si>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</si>
  <si>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</si>
  <si>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</si>
  <si>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</si>
  <si>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</si>
  <si>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</si>
  <si>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</si>
  <si>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</si>
  <si>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</si>
  <si>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</si>
  <si>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</si>
  <si>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</si>
  <si>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</si>
  <si>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</si>
  <si>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</si>
  <si>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</si>
  <si>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</si>
  <si>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</si>
  <si>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</si>
  <si>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</si>
  <si>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</si>
  <si>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</si>
  <si>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</si>
  <si>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</si>
  <si>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</si>
  <si>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</si>
  <si>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</si>
  <si>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</si>
  <si>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</si>
  <si>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</si>
  <si>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</si>
  <si>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</si>
  <si>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</si>
  <si>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</si>
  <si>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</si>
  <si>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</si>
  <si>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</si>
  <si>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</si>
  <si>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</si>
  <si>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</si>
  <si>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</si>
  <si>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</si>
  <si>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</si>
  <si>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</si>
  <si>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</si>
  <si>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</si>
  <si>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</si>
  <si>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</si>
  <si>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</si>
  <si>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</si>
  <si>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</si>
  <si>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</si>
  <si>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</si>
  <si>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</si>
  <si>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</si>
  <si>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</si>
  <si>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</si>
  <si>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</si>
  <si>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</si>
  <si>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</si>
  <si>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</si>
  <si>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</si>
  <si>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</si>
  <si>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</si>
  <si>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</si>
  <si>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</si>
  <si>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</si>
  <si>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</si>
  <si>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</si>
  <si>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</si>
  <si>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</si>
  <si>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</si>
  <si>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</si>
  <si>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</si>
  <si>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</si>
  <si>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</si>
  <si>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</si>
  <si>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</si>
  <si>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</si>
  <si>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</si>
  <si>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</si>
  <si>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49372</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</si>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</sst>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157</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1730732641</v>
      </c>
      <c r="AT5" s="113">
        <f>SUM('Pt 2 Premium and Claims'!AT$5,'Pt 2 Premium and Claims'!AT$6,-'Pt 2 Premium and Claims'!AT$7,-'Pt 2 Premium and Claims'!AT$13,'Pt 2 Premium and Claims'!AT$14)</f>
        <v>1479252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82258</v>
      </c>
      <c r="AT8" s="119">
        <v>-15042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1505845233</v>
      </c>
      <c r="AT12" s="113">
        <f>'Pt 2 Premium and Claims'!AT$54</f>
        <v>886768</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496308271</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65355482</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60840</v>
      </c>
      <c r="AT15" s="119">
        <v>66</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43332</v>
      </c>
      <c r="AT16" s="119">
        <v>-225185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18549100.530000001</v>
      </c>
      <c r="AT25" s="119">
        <v>-9169.5031880000006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-1.0000000000019327E-2</v>
      </c>
      <c r="Q27" s="116">
        <v>-1.0000000000019327E-2</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21450460.740000002</v>
      </c>
      <c r="AT27" s="119">
        <v>18017.97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v>0.01</v>
      </c>
      <c r="Q28" s="116">
        <v>-0.21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80959.72</v>
      </c>
      <c r="AT28" s="119">
        <v>499.47999999999996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1496754.0840000003</v>
      </c>
      <c r="AT30" s="119">
        <v>542.53819250000004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97557.07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-0.03</v>
      </c>
      <c r="Q35" s="116">
        <v>-0.03</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773806.53000000014</v>
      </c>
      <c r="AT35" s="119">
        <v>4554.6499999999996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9493489</v>
      </c>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3482575</v>
      </c>
      <c r="AT38" s="119">
        <v>-2</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2724558</v>
      </c>
      <c r="AT39" s="119">
        <v>28</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10996020</v>
      </c>
      <c r="AT40" s="119">
        <v>2202</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4624857</v>
      </c>
      <c r="AT41" s="119">
        <v>2896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15427147</v>
      </c>
      <c r="AT44" s="125">
        <v>26969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17556188</v>
      </c>
      <c r="AT45" s="119">
        <v>3357</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10885068</v>
      </c>
      <c r="AT46" s="119">
        <v>37129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9882275</v>
      </c>
      <c r="AT47" s="119">
        <v>97576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v>-0.21</v>
      </c>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3276513.906</v>
      </c>
      <c r="AT49" s="119">
        <v>19583.271807500001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47099.17</v>
      </c>
      <c r="AT50" s="119">
        <v>211.77999999999997</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78011956</v>
      </c>
      <c r="AT51" s="119">
        <v>494405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289739</v>
      </c>
      <c r="AT56" s="129">
        <v>6581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317515</v>
      </c>
      <c r="AT57" s="132">
        <v>7662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47</v>
      </c>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3671904</v>
      </c>
      <c r="AT59" s="132">
        <v>88595</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305992</v>
      </c>
      <c r="AT60" s="135">
        <f>AT$59/12</f>
        <v>7382.916666666667</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1730732641</v>
      </c>
      <c r="AT5" s="125">
        <v>1482595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20804.000000000004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24147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-8015949</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-25975594</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98317</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9789</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1490343254</v>
      </c>
      <c r="AT23" s="119">
        <v>741470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127083189</v>
      </c>
      <c r="AT26" s="119">
        <v>81371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112084786</v>
      </c>
      <c r="AT28" s="119">
        <v>58262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339751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217562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-13423911</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-8015949</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-25975594</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19081630</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15049472</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1505845233</v>
      </c>
      <c r="AT54" s="122">
        <f>AT23+AT26-AT28+AT30-AT32+AT34-AT36+AT38+AT41-AT43+AT45+AT46-AT47-AT49+AT50+AT51+AT52+AT53</f>
        <v>886768</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12707952</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-0.25000000000001932</v>
      </c>
      <c r="P16" s="121">
        <f>SUM(M16:O16)</f>
        <v>-0.25000000000001932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0.25000000000001932</v>
      </c>
      <c r="P17" s="121">
        <f>P$15-P$16</f>
        <v>0.25000000000001932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2031</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