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AB38" i="10" s="1"/>
  <c r="Z45" i="10"/>
  <c r="Y45" i="10"/>
  <c r="X45" i="10"/>
  <c r="X47" i="10" s="1"/>
  <c r="X50" i="10" s="1"/>
  <c r="W45" i="10"/>
  <c r="V45" i="10"/>
  <c r="U45" i="10"/>
  <c r="T45" i="10"/>
  <c r="T47" i="10" s="1"/>
  <c r="T50"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W13" i="10" s="1"/>
  <c r="T15" i="10"/>
  <c r="S15" i="10"/>
  <c r="P15" i="10"/>
  <c r="O15" i="10"/>
  <c r="L15" i="10"/>
  <c r="G15" i="10"/>
  <c r="G29" i="10" s="1"/>
  <c r="AB13" i="10"/>
  <c r="AA13" i="10"/>
  <c r="Z13" i="10"/>
  <c r="Y13" i="10"/>
  <c r="X13" i="10"/>
  <c r="U13" i="10"/>
  <c r="S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Z22" i="4" s="1"/>
  <c r="Y55" i="18"/>
  <c r="Y22" i="4" s="1"/>
  <c r="X55" i="18"/>
  <c r="X22" i="4" s="1"/>
  <c r="W55" i="18"/>
  <c r="W22" i="4" s="1"/>
  <c r="V55" i="18"/>
  <c r="U55" i="18"/>
  <c r="U22" i="4" s="1"/>
  <c r="T55" i="18"/>
  <c r="S55" i="18"/>
  <c r="R55" i="18"/>
  <c r="Q55" i="18"/>
  <c r="Q22" i="4" s="1"/>
  <c r="P55" i="18"/>
  <c r="P22" i="4" s="1"/>
  <c r="O55" i="18"/>
  <c r="N55" i="18"/>
  <c r="N22" i="4" s="1"/>
  <c r="M55" i="18"/>
  <c r="M22" i="4" s="1"/>
  <c r="L55" i="18"/>
  <c r="K55" i="18"/>
  <c r="K22" i="4" s="1"/>
  <c r="J55" i="18"/>
  <c r="J22" i="4" s="1"/>
  <c r="I55" i="18"/>
  <c r="I22" i="4" s="1"/>
  <c r="H55" i="18"/>
  <c r="G55" i="18"/>
  <c r="G22" i="4" s="1"/>
  <c r="F55" i="18"/>
  <c r="F22" i="4" s="1"/>
  <c r="E55" i="18"/>
  <c r="E22" i="4" s="1"/>
  <c r="D55" i="18"/>
  <c r="AU54" i="18"/>
  <c r="AU12" i="4" s="1"/>
  <c r="AT54" i="18"/>
  <c r="AT12" i="4" s="1"/>
  <c r="AS54" i="18"/>
  <c r="AC54" i="18"/>
  <c r="AC12" i="4" s="1"/>
  <c r="AB54" i="18"/>
  <c r="AA54" i="18"/>
  <c r="AA12" i="4" s="1"/>
  <c r="Z54" i="18"/>
  <c r="Y54" i="18"/>
  <c r="Y12" i="4" s="1"/>
  <c r="X54" i="18"/>
  <c r="X12" i="4" s="1"/>
  <c r="W54" i="18"/>
  <c r="W12" i="4" s="1"/>
  <c r="V54" i="18"/>
  <c r="U54" i="18"/>
  <c r="U12" i="4" s="1"/>
  <c r="T54" i="18"/>
  <c r="T12" i="4" s="1"/>
  <c r="S54" i="18"/>
  <c r="S12" i="4" s="1"/>
  <c r="R54" i="18"/>
  <c r="Q54" i="18"/>
  <c r="Q12" i="4" s="1"/>
  <c r="P54" i="18"/>
  <c r="P12" i="4" s="1"/>
  <c r="O54" i="18"/>
  <c r="O12" i="4" s="1"/>
  <c r="N54" i="18"/>
  <c r="N12" i="4" s="1"/>
  <c r="M54" i="18"/>
  <c r="L54" i="18"/>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V22" i="4"/>
  <c r="T22" i="4"/>
  <c r="S22" i="4"/>
  <c r="R22" i="4"/>
  <c r="O22" i="4"/>
  <c r="L22" i="4"/>
  <c r="H22" i="4"/>
  <c r="D22" i="4"/>
  <c r="AS12" i="4"/>
  <c r="AB12" i="4"/>
  <c r="Z12" i="4"/>
  <c r="V12" i="4"/>
  <c r="R12" i="4"/>
  <c r="M12" i="4"/>
  <c r="L12" i="4"/>
  <c r="AU5" i="4"/>
  <c r="AT5" i="4"/>
  <c r="AS5" i="4"/>
  <c r="AC5" i="4"/>
  <c r="AB5" i="4"/>
  <c r="AA5" i="4"/>
  <c r="Z5" i="4"/>
  <c r="Y5" i="4"/>
  <c r="X5" i="4"/>
  <c r="W5" i="4"/>
  <c r="V5" i="4"/>
  <c r="U5" i="4"/>
  <c r="T5" i="4"/>
  <c r="S5" i="4"/>
  <c r="R5" i="4"/>
  <c r="Q5" i="4"/>
  <c r="P5" i="4"/>
  <c r="O5" i="4"/>
  <c r="N5" i="4"/>
  <c r="M5" i="4"/>
  <c r="L5" i="4"/>
  <c r="K5" i="4"/>
  <c r="J15" i="10" s="1"/>
  <c r="J5" i="4"/>
  <c r="I5" i="4"/>
  <c r="G7" i="10" s="1"/>
  <c r="G20" i="10" s="1"/>
  <c r="H5" i="4"/>
  <c r="G5" i="4"/>
  <c r="F5" i="4"/>
  <c r="E5" i="4"/>
  <c r="E15" i="10" s="1"/>
  <c r="D5" i="4"/>
  <c r="K15" i="10" l="1"/>
  <c r="K17" i="10" s="1"/>
  <c r="J17" i="10"/>
  <c r="F15" i="10"/>
  <c r="I12" i="10"/>
  <c r="J37" i="10"/>
  <c r="E7" i="10"/>
  <c r="H17" i="10"/>
  <c r="H44" i="10" s="1"/>
  <c r="H12" i="10"/>
  <c r="J12" i="10"/>
  <c r="I17" i="10"/>
  <c r="I44" i="10" s="1"/>
  <c r="L23" i="10"/>
  <c r="L27" i="10" s="1"/>
  <c r="L31" i="10" s="1"/>
  <c r="L32" i="10" s="1"/>
  <c r="L33" i="10" s="1"/>
  <c r="G19" i="10"/>
  <c r="G24" i="10" s="1"/>
  <c r="G21" i="10"/>
  <c r="G25" i="10"/>
  <c r="G23" i="10" s="1"/>
  <c r="G27" i="10" s="1"/>
  <c r="G28" i="10"/>
  <c r="X46" i="10"/>
  <c r="T46" i="10"/>
  <c r="X38" i="10"/>
  <c r="T38" i="10"/>
  <c r="T13" i="10"/>
  <c r="R13" i="10"/>
  <c r="K12" i="10"/>
  <c r="F7" i="10" l="1"/>
  <c r="D12" i="10" s="1"/>
  <c r="E37" i="10"/>
  <c r="D17" i="10"/>
  <c r="D44" i="10" s="1"/>
  <c r="C17" i="10"/>
  <c r="C44" i="10" s="1"/>
  <c r="F17" i="10"/>
  <c r="E12" i="10"/>
  <c r="J44" i="10"/>
  <c r="K37" i="10"/>
  <c r="C12" i="10"/>
  <c r="E17" i="10"/>
  <c r="G26" i="10"/>
  <c r="G30" i="10" s="1"/>
  <c r="G31" i="10"/>
  <c r="G32" i="10" s="1"/>
  <c r="G33" i="10" s="1"/>
  <c r="L26" i="10"/>
  <c r="L30" i="10" s="1"/>
  <c r="K51" i="10" l="1"/>
  <c r="K52" i="10"/>
  <c r="D11" i="16" s="1"/>
  <c r="K44" i="10"/>
  <c r="K41" i="10"/>
  <c r="K38" i="10"/>
  <c r="F37" i="10"/>
  <c r="E44" i="10"/>
  <c r="F12" i="10"/>
  <c r="K47" i="10" l="1"/>
  <c r="K50" i="10" s="1"/>
  <c r="K46" i="10"/>
  <c r="F38" i="10"/>
  <c r="F41" i="10"/>
  <c r="F51" i="10"/>
  <c r="F44" i="10"/>
  <c r="F52" i="10"/>
  <c r="C11" i="16" s="1"/>
  <c r="F47" i="10" l="1"/>
  <c r="F50" i="10" s="1"/>
  <c r="F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<sst xmlns="http://schemas.openxmlformats.org/spreadsheetml/2006/main" count="566" uniqueCount="505">
  <si>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</si>
  <si>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</si>
  <si>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</si>
  <si>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</si>
  <si>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</si>
  <si>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</si>
  <si>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</si>
  <si>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</si>
  <si>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</si>
  <si>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</si>
  <si>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</si>
  <si>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</si>
  <si>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</si>
  <si>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</si>
  <si>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</si>
  <si>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</si>
  <si>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</si>
  <si>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</si>
  <si>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</si>
  <si>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</si>
  <si>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</si>
  <si>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</si>
  <si>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</si>
  <si>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</si>
  <si>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</si>
  <si>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</si>
  <si>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</si>
  <si>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</si>
  <si>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</si>
  <si>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</si>
  <si>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</si>
  <si>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</si>
  <si>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</si>
  <si>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</si>
  <si>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</si>
  <si>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</si>
  <si>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</si>
  <si>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</si>
  <si>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</si>
  <si>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</si>
  <si>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</si>
  <si>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</si>
  <si>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</si>
  <si>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</si>
  <si>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</si>
  <si>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</si>
  <si>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</si>
  <si>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</si>
  <si>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</si>
  <si>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</si>
  <si>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</si>
  <si>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</si>
  <si>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</si>
  <si>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</si>
  <si>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</si>
  <si>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</si>
  <si>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</si>
  <si>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</si>
  <si>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</si>
  <si>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</si>
  <si>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</si>
  <si>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</si>
  <si>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</si>
  <si>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</si>
  <si>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</si>
  <si>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</si>
  <si>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</si>
  <si>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</si>
  <si>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</si>
  <si>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</si>
  <si>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</si>
  <si>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</si>
  <si>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</si>
  <si>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</si>
  <si>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</si>
  <si>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</si>
  <si>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</si>
  <si>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</si>
  <si>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</si>
  <si>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</si>
  <si>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</si>
  <si>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</si>
  <si>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</si>
  <si>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</si>
  <si>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</si>
  <si>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</si>
  <si>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</si>
  <si>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</si>
  <si>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</si>
  <si>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</si>
  <si>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</si>
  <si>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</si>
  <si>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</si>
  <si>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</si>
  <si>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</si>
  <si>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</si>
  <si>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</si>
  <si>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</si>
  <si>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</si>
  <si>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</si>
  <si>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</si>
  <si>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</si>
  <si>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</si>
  <si>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</si>
  <si>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</si>
  <si>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</si>
  <si>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</si>
  <si>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</si>
  <si>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</si>
  <si>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</si>
  <si>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</si>
  <si>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</si>
  <si>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</si>
  <si>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</si>
  <si>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</si>
  <si>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</si>
  <si>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</si>
  <si>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</si>
  <si>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</si>
  <si>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</si>
  <si>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</si>
  <si>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</si>
  <si>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</si>
  <si>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</si>
  <si>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</si>
  <si>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</si>
  <si>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</si>
  <si>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</si>
  <si>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</si>
  <si>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</si>
  <si>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</si>
  <si>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</si>
  <si>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</si>
  <si>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</si>
  <si>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</si>
  <si>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</si>
  <si>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</si>
  <si>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</si>
  <si>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</si>
  <si>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</si>
  <si>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</si>
  <si>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</si>
  <si>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</si>
  <si>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</si>
  <si>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</si>
  <si>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</si>
  <si>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</si>
  <si>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</si>
  <si>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</si>
  <si>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</si>
  <si>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</si>
  <si>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</si>
  <si>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</si>
  <si>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</si>
  <si>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</si>
  <si>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</si>
  <si>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</si>
  <si>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</si>
  <si>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</si>
  <si>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</si>
  <si>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</si>
  <si>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</si>
  <si>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</si>
  <si>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</si>
  <si>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</si>
  <si>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</si>
  <si>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</si>
  <si>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</si>
  <si>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</si>
  <si>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</si>
  <si>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</si>
  <si>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</si>
  <si>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</si>
  <si>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</si>
  <si>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</si>
  <si>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</si>
  <si>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</si>
  <si>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</si>
  <si>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</si>
  <si>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</si>
  <si>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</si>
  <si>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</si>
  <si>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</si>
  <si>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</si>
  <si>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</si>
  <si>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</si>
  <si>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</si>
  <si>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</si>
  <si>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</si>
  <si>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</si>
  <si>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</si>
  <si>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</si>
  <si>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</si>
  <si>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</si>
  <si>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</si>
  <si>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</si>
  <si>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</si>
  <si>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</si>
  <si>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</si>
  <si>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</si>
  <si>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</si>
  <si>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</si>
  <si>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</si>
  <si>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</si>
  <si>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</si>
  <si>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</si>
  <si>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</si>
  <si>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</si>
  <si>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</si>
  <si>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</si>
  <si>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</si>
  <si>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</si>
  <si>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</si>
  <si>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</si>
  <si>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</si>
  <si>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</si>
  <si>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</si>
  <si>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</si>
  <si>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</si>
  <si>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</si>
  <si>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</si>
  <si>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</si>
  <si>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</si>
  <si>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</si>
  <si>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</si>
  <si>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</si>
  <si>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</si>
  <si>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</si>
  <si>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</si>
  <si>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</si>
  <si>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</si>
  <si>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</si>
  <si>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</si>
  <si>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</si>
  <si>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</si>
  <si>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</si>
  <si>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</si>
  <si>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</si>
  <si>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</si>
  <si>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</si>
  <si>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</si>
  <si>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</si>
  <si>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</si>
  <si>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</si>
  <si>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</si>
  <si>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</si>
  <si>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</si>
  <si>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</si>
  <si>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</si>
  <si>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</si>
  <si>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</si>
  <si>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</si>
  <si>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</si>
  <si>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</si>
  <si>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</si>
  <si>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</si>
  <si>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</si>
  <si>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</si>
  <si>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</si>
  <si>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</si>
  <si>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</si>
  <si>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</si>
  <si>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</si>
  <si>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</si>
  <si>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</si>
  <si>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</si>
  <si>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</si>
  <si>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</si>
  <si>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</si>
  <si>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</si>
  <si>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</si>
  <si>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</si>
  <si>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</si>
  <si>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</si>
  <si>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</si>
  <si>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</si>
  <si>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</si>
  <si>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</si>
  <si>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</si>
  <si>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</si>
  <si>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</si>
  <si>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</si>
  <si>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</si>
  <si>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</si>
  <si>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</si>
  <si>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</si>
  <si>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</si>
  <si>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</si>
  <si>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</si>
  <si>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</si>
  <si>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</si>
  <si>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</si>
  <si>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</si>
  <si>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</si>
  <si>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</si>
  <si>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</si>
  <si>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</si>
  <si>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</si>
  <si>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</si>
  <si>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</si>
  <si>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</si>
  <si>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</si>
  <si>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</si>
  <si>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</si>
  <si>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</si>
  <si>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</si>
  <si>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</si>
  <si>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</si>
  <si>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</si>
  <si>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</si>
  <si>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</si>
  <si>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</si>
  <si>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</si>
  <si>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</si>
  <si>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</si>
  <si>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</si>
  <si>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</si>
  <si>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</si>
  <si>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</si>
  <si>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</si>
  <si>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</si>
  <si>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</si>
  <si>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</si>
  <si>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</si>
  <si>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</si>
  <si>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</si>
  <si>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</si>
  <si>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</si>
  <si>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</si>
  <si>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</si>
  <si>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</si>
  <si>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</si>
  <si>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</si>
  <si>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</si>
  <si>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</si>
  <si>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</si>
  <si>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</si>
  <si>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</si>
  <si>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</si>
  <si>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</si>
  <si>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</si>
  <si>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</si>
  <si>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</si>
  <si>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</si>
  <si>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</si>
  <si>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</si>
  <si>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</si>
  <si>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</si>
  <si>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</si>
  <si>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</si>
  <si>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</si>
  <si>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</si>
  <si>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</si>
  <si>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</si>
  <si>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</si>
  <si>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</si>
  <si>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</si>
  <si>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</si>
  <si>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</si>
  <si>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</si>
  <si>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</si>
  <si>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</si>
  <si>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</si>
  <si>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</si>
  <si>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</si>
  <si>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</si>
  <si>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</si>
  <si>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</si>
  <si>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</si>
  <si>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</si>
  <si>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</si>
  <si>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</si>
  <si>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</si>
  <si>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</si>
  <si>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</si>
  <si>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</si>
  <si>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</si>
  <si>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</si>
  <si>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</si>
  <si>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</si>
  <si>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</si>
  <si>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</si>
  <si>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</si>
  <si>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</si>
  <si>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</si>
  <si>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</si>
  <si>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</si>
  <si>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</si>
  <si>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</si>
  <si>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</si>
  <si>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</si>
  <si>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</si>
  <si>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</si>
  <si>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</si>
  <si>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</si>
  <si>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</si>
  <si>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</si>
  <si>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</si>
  <si>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</si>
  <si>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</si>
  <si>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</si>
  <si>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</si>
  <si>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</si>
  <si>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</si>
  <si>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</si>
  <si>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</si>
  <si>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</si>
  <si>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</si>
  <si>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</si>
  <si>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</si>
  <si>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</si>
  <si>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</si>
  <si>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</si>
  <si>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</si>
  <si>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</si>
  <si>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</si>
  <si>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</si>
  <si>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</si>
  <si>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</si>
  <si>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</si>
  <si>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</si>
  <si>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</si>
  <si>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</si>
  <si>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</si>
  <si>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</si>
  <si>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</si>
  <si>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</si>
  <si>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</si>
  <si>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</si>
  <si>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</si>
  <si>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</si>
  <si>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</si>
  <si>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</si>
  <si>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</si>
  <si>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</si>
  <si>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</si>
  <si>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</si>
  <si>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</si>
  <si>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</si>
  <si>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</si>
  <si>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</si>
  <si>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</si>
  <si>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</si>
  <si>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</si>
  <si>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</si>
  <si>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</si>
  <si>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</si>
  <si>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</si>
  <si>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</si>
  <si>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</si>
  <si>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</si>
  <si>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</si>
  <si>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</si>
  <si>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</si>
  <si>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</si>
  <si>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</si>
  <si>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</si>
  <si>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</si>
  <si>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</si>
  <si>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</si>
  <si>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</si>
  <si>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</si>
  <si>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</si>
  <si>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</si>
  <si>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</si>
  <si>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</si>
  <si>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</si>
  <si>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</si>
  <si>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</si>
  <si>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</si>
  <si>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</si>
  <si>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</si>
  <si>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</si>
  <si>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</si>
  <si>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</si>
  <si>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</si>
  <si>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</si>
  <si>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</si>
  <si>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</si>
  <si>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</si>
  <si>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</si>
  <si>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</si>
  <si>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</si>
  <si>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</si>
  <si>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</si>
  <si>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</si>
  <si>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</si>
  <si>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</si>
  <si>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</si>
  <si>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</si>
  <si>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</si>
  <si>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</si>
  <si>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</si>
  <si>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</si>
  <si>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Medical Plan, Inc. </t>
  </si>
  <si>
    <t>HUMANA GRP</t>
  </si>
  <si>
    <t>Humana</t>
  </si>
  <si>
    <t>119</t>
  </si>
  <si>
    <t>2014</t>
  </si>
  <si>
    <t>3501 SW 160th Avenue Miramar, FL 33027</t>
  </si>
  <si>
    <t>611103898</t>
  </si>
  <si>
    <t>095270</t>
  </si>
  <si>
    <t>95270</t>
  </si>
  <si>
    <t>63050</t>
  </si>
  <si>
    <t>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</si>
</sst>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166</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107612263</v>
      </c>
      <c r="AT5" s="107">
        <f>SUM('Pt 2 Premium and Claims'!AT$5,'Pt 2 Premium and Claims'!AT$6,-'Pt 2 Premium and Claims'!AT$7,-'Pt 2 Premium and Claims'!AT$13,'Pt 2 Premium and Claims'!AT$14)</f>
        <v>74784</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89745582</v>
      </c>
      <c r="AT12" s="107">
        <f>'Pt 2 Premium and Claims'!AT$54</f>
        <v>24745</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11948880</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3730623</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600</v>
      </c>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1688688.642</v>
      </c>
      <c r="AT25" s="113">
        <v>12699.03542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1336383.71</v>
      </c>
      <c r="AT27" s="113">
        <v>990.01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6463.09</v>
      </c>
      <c r="AT28" s="113">
        <v>8.870000000000001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116879.1211</v>
      </c>
      <c r="AT30" s="113">
        <v>822.97575310000002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2351.34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54475.409999999996</v>
      </c>
      <c r="AT35" s="113">
        <v>78.029999999999987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792192</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345294</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215696</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763116</v>
      </c>
      <c r="AT40" s="113">
        <v>1</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77210</v>
      </c>
      <c r="AT41" s="113">
        <v>61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853740</v>
      </c>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566984</v>
      </c>
      <c r="AT45" s="113">
        <v>256</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1253816</v>
      </c>
      <c r="AT46" s="113">
        <v>1002</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2003637</v>
      </c>
      <c r="AT47" s="113">
        <v>109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221737.43889999995</v>
      </c>
      <c r="AT49" s="113">
        <v>529.88424689999999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3270.0800000000008</v>
      </c>
      <c r="AT50" s="113">
        <v>3.5</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5498746</v>
      </c>
      <c r="AT51" s="113">
        <v>8231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6435</v>
      </c>
      <c r="AT56" s="123">
        <v>468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11343</v>
      </c>
      <c r="AT57" s="126">
        <v>458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123715</v>
      </c>
      <c r="AT59" s="126">
        <v>4468</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10309.583333333334</v>
      </c>
      <c r="AT60" s="129">
        <f>AT$59/12</f>
        <v>372.33333333333331</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-90814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107612263</v>
      </c>
      <c r="AT5" s="119">
        <v>74784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-598611</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-515231</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87234013</v>
      </c>
      <c r="AT23" s="113">
        <v>21620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9482045</v>
      </c>
      <c r="AT26" s="113">
        <v>4518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6677422.0000000009</v>
      </c>
      <c r="AT28" s="113">
        <v>1393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-598611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-515231</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277000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985843</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499169</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89745582</v>
      </c>
      <c r="AT54" s="116">
        <f>AT23+AT26-AT28+AT30-AT32+AT34-AT36+AT38+AT41-AT43+AT45+AT46-AT47-AT49+AT50+AT51+AT52+AT53</f>
        <v>24745</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548085</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2040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2015-07-23T00:27:26Z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