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45" yWindow="60" windowWidth="12390" windowHeight="1182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B41" i="10" l="1"/>
  <c r="X41" i="10"/>
  <c r="T41" i="10"/>
  <c r="AA38" i="10"/>
  <c r="AB38" i="10" s="1"/>
  <c r="W38" i="10"/>
  <c r="X38" i="10" s="1"/>
  <c r="X42" i="10" s="1"/>
  <c r="S38" i="10"/>
  <c r="T38" i="10" s="1"/>
  <c r="AB42" i="10" l="1"/>
  <c r="AB39" i="10"/>
  <c r="T39" i="10"/>
  <c r="T42" i="10"/>
  <c r="X39" i="10"/>
</calcChain>
</file>

<file path=xl/sharedStrings.xml><?xml version="1.0" encoding="utf-8"?>
<sst xmlns="http://schemas.openxmlformats.org/spreadsheetml/2006/main" count="571" uniqueCount="507">
  <si>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</si>
  <si>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</si>
  <si>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</si>
  <si>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</si>
  <si>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</si>
  <si>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</si>
  <si>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</si>
  <si>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</si>
  <si>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</si>
  <si>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</si>
  <si>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</si>
  <si>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</si>
  <si>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</si>
  <si>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</si>
  <si>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</si>
  <si>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</si>
  <si>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</si>
  <si>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</si>
  <si>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</si>
  <si>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</si>
  <si>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</si>
  <si>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</si>
  <si>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</si>
  <si>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</si>
  <si>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</si>
  <si>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</si>
  <si>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</si>
  <si>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</si>
  <si>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</si>
  <si>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</si>
  <si>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</si>
  <si>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</si>
  <si>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</si>
  <si>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</si>
  <si>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</si>
  <si>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</si>
  <si>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</si>
  <si>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</si>
  <si>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</si>
  <si>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</si>
  <si>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</si>
  <si>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</si>
  <si>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</si>
  <si>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</si>
  <si>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</si>
  <si>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</si>
  <si>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</si>
  <si>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</si>
  <si>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</si>
  <si>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</si>
  <si>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</si>
  <si>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</si>
  <si>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</si>
  <si>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</si>
  <si>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</si>
  <si>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</si>
  <si>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</si>
  <si>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</si>
  <si>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</si>
  <si>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</si>
  <si>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</si>
  <si>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</si>
  <si>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</si>
  <si>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</si>
  <si>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</si>
  <si>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</si>
  <si>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</si>
  <si>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</si>
  <si>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</si>
  <si>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</si>
  <si>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</si>
  <si>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</si>
  <si>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</si>
  <si>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</si>
  <si>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</si>
  <si>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</si>
  <si>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</si>
  <si>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</si>
  <si>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</si>
  <si>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</si>
  <si>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</si>
  <si>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</si>
  <si>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</si>
  <si>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</si>
  <si>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</si>
  <si>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</si>
  <si>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</si>
  <si>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</si>
  <si>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</si>
  <si>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</si>
  <si>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</si>
  <si>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</si>
  <si>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</si>
  <si>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</si>
  <si>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</si>
  <si>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</si>
  <si>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</si>
  <si>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</si>
  <si>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</si>
  <si>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</si>
  <si>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</si>
  <si>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</si>
  <si>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</si>
  <si>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</si>
  <si>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</si>
  <si>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</si>
  <si>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</si>
  <si>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</si>
  <si>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</si>
  <si>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</si>
  <si>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</si>
  <si>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</si>
  <si>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</si>
  <si>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</si>
  <si>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</si>
  <si>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</si>
  <si>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</si>
  <si>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</si>
  <si>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</si>
  <si>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</si>
  <si>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</si>
  <si>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</si>
  <si>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</si>
  <si>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</si>
  <si>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</si>
  <si>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</si>
  <si>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</si>
  <si>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</si>
  <si>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</si>
  <si>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</si>
  <si>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</si>
  <si>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</si>
  <si>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</si>
  <si>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</si>
  <si>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</si>
  <si>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</si>
  <si>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</si>
  <si>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</si>
  <si>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</si>
  <si>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</si>
  <si>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</si>
  <si>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</si>
  <si>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</si>
  <si>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</si>
  <si>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</si>
  <si>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</si>
  <si>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</si>
  <si>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</si>
  <si>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</si>
  <si>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</si>
  <si>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</si>
  <si>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</si>
  <si>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</si>
  <si>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</si>
  <si>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</si>
  <si>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</si>
  <si>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</si>
  <si>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</si>
  <si>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</si>
  <si>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</si>
  <si>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</si>
  <si>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</si>
  <si>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</si>
  <si>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</si>
  <si>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</si>
  <si>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</si>
  <si>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</si>
  <si>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</si>
  <si>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</si>
  <si>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</si>
  <si>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</si>
  <si>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</si>
  <si>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</si>
  <si>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</si>
  <si>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</si>
  <si>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</si>
  <si>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</si>
  <si>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</si>
  <si>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</si>
  <si>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</si>
  <si>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</si>
  <si>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</si>
  <si>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</si>
  <si>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</si>
  <si>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</si>
  <si>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</si>
  <si>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</si>
  <si>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</si>
  <si>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</si>
  <si>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</si>
  <si>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</si>
  <si>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</si>
  <si>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</si>
  <si>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</si>
  <si>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</si>
  <si>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</si>
  <si>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</si>
  <si>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</si>
  <si>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</si>
  <si>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</si>
  <si>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</si>
  <si>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</si>
  <si>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</si>
  <si>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</si>
  <si>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</si>
  <si>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</si>
  <si>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</si>
  <si>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</si>
  <si>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</si>
  <si>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</si>
  <si>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</si>
  <si>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</si>
  <si>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</si>
  <si>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</si>
  <si>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</si>
  <si>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</si>
  <si>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</si>
  <si>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</si>
  <si>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</si>
  <si>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</si>
  <si>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</si>
  <si>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</si>
  <si>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</si>
  <si>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</si>
  <si>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</si>
  <si>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</si>
  <si>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</si>
  <si>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</si>
  <si>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</si>
  <si>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</si>
  <si>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</si>
  <si>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</si>
  <si>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</si>
  <si>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</si>
  <si>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</si>
  <si>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</si>
  <si>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</si>
  <si>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</si>
  <si>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</si>
  <si>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</si>
  <si>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</si>
  <si>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</si>
  <si>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</si>
  <si>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</si>
  <si>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</si>
  <si>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</si>
  <si>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</si>
  <si>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</si>
  <si>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</si>
  <si>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</si>
  <si>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</si>
  <si>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</si>
  <si>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</si>
  <si>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</si>
  <si>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</si>
  <si>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</si>
  <si>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</si>
  <si>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</si>
  <si>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</si>
  <si>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</si>
  <si>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</si>
  <si>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</si>
  <si>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</si>
  <si>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</si>
  <si>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</si>
  <si>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</si>
  <si>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</si>
  <si>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</si>
  <si>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</si>
  <si>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</si>
  <si>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</si>
  <si>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</si>
  <si>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</si>
  <si>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</si>
  <si>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</si>
  <si>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</si>
  <si>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</si>
  <si>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</si>
  <si>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</si>
  <si>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</si>
  <si>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</si>
  <si>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</si>
  <si>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</si>
  <si>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</si>
  <si>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</si>
  <si>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</si>
  <si>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</si>
  <si>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</si>
  <si>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</si>
  <si>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</si>
  <si>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</si>
  <si>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</si>
  <si>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</si>
  <si>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</si>
  <si>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</si>
  <si>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</si>
  <si>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</si>
  <si>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</si>
  <si>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</si>
  <si>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</si>
  <si>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</si>
  <si>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</si>
  <si>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</si>
  <si>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</si>
  <si>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</si>
  <si>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</si>
  <si>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</si>
  <si>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</si>
  <si>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</si>
  <si>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</si>
  <si>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</si>
  <si>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</si>
  <si>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</si>
  <si>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</si>
  <si>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</si>
  <si>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</si>
  <si>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</si>
  <si>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</si>
  <si>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</si>
  <si>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</si>
  <si>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</si>
  <si>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</si>
  <si>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</si>
  <si>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</si>
  <si>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</si>
  <si>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</si>
  <si>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</si>
  <si>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</si>
  <si>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</si>
  <si>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</si>
  <si>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</si>
  <si>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</si>
  <si>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</si>
  <si>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</si>
  <si>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</si>
  <si>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</si>
  <si>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</si>
  <si>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</si>
  <si>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</si>
  <si>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</si>
  <si>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</si>
  <si>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</si>
  <si>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</si>
  <si>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</si>
  <si>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</si>
  <si>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</si>
  <si>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</si>
  <si>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</si>
  <si>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</si>
  <si>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</si>
  <si>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</si>
  <si>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</si>
  <si>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</si>
  <si>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</si>
  <si>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</si>
  <si>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</si>
  <si>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</si>
  <si>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</si>
  <si>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</si>
  <si>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</si>
  <si>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</si>
  <si>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</si>
  <si>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</si>
  <si>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</si>
  <si>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</si>
  <si>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</si>
  <si>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</si>
  <si>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</si>
  <si>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</si>
  <si>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</si>
  <si>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</si>
  <si>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</si>
  <si>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</si>
  <si>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</si>
  <si>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</si>
  <si>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</si>
  <si>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</si>
  <si>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</si>
  <si>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</si>
  <si>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</si>
  <si>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</si>
  <si>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</si>
  <si>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</si>
  <si>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</si>
  <si>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</si>
  <si>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</si>
  <si>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</si>
  <si>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</si>
  <si>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</si>
  <si>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</si>
  <si>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</si>
  <si>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</si>
  <si>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</si>
  <si>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</si>
  <si>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</si>
  <si>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</si>
  <si>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</si>
  <si>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</si>
  <si>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</si>
  <si>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</si>
  <si>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</si>
  <si>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</si>
  <si>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</si>
  <si>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</si>
  <si>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</si>
  <si>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</si>
  <si>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</si>
  <si>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</si>
  <si>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</si>
  <si>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</si>
  <si>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</si>
  <si>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</si>
  <si>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</si>
  <si>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</si>
  <si>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</si>
  <si>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</si>
  <si>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</si>
  <si>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</si>
  <si>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</si>
  <si>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</si>
  <si>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</si>
  <si>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</si>
  <si>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</si>
  <si>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</si>
  <si>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</si>
  <si>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</si>
  <si>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</si>
  <si>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</si>
  <si>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</si>
  <si>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</si>
  <si>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</si>
  <si>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</si>
  <si>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</si>
  <si>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</si>
  <si>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</si>
  <si>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</si>
  <si>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</si>
  <si>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</si>
  <si>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</si>
  <si>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</si>
  <si>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</si>
  <si>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</si>
  <si>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</si>
  <si>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</si>
  <si>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</si>
  <si>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</si>
  <si>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</si>
  <si>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</si>
  <si>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</si>
  <si>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</si>
  <si>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</si>
  <si>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</si>
  <si>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</si>
  <si>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</si>
  <si>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</si>
  <si>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</si>
  <si>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</si>
  <si>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</si>
  <si>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</si>
  <si>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</si>
  <si>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</si>
  <si>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</si>
  <si>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</si>
  <si>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</si>
  <si>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</si>
  <si>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</si>
  <si>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</si>
  <si>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</si>
  <si>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</si>
  <si>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</si>
  <si>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</si>
  <si>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</si>
  <si>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</si>
  <si>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</si>
  <si>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</si>
  <si>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</si>
  <si>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</si>
  <si>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</si>
  <si>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</si>
  <si>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</si>
  <si>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</si>
  <si>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</si>
  <si>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</si>
  <si>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</si>
  <si>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</si>
  <si>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</si>
  <si>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</si>
  <si>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</si>
  <si>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</si>
  <si>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</si>
  <si>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</si>
  <si>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</si>
  <si>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</si>
  <si>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</si>
  <si>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</si>
  <si>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</si>
  <si>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Options, Inc</t>
  </si>
  <si>
    <t>GROUP HLTH COOP GRP</t>
  </si>
  <si>
    <t>01185</t>
  </si>
  <si>
    <t>2015</t>
  </si>
  <si>
    <t>320 Westlake Ave N, Suite 100 Seattle, WA 98109-5233</t>
  </si>
  <si>
    <t>911467158</t>
  </si>
  <si>
    <t>064531</t>
  </si>
  <si>
    <t>47055</t>
  </si>
  <si>
    <t>25768</t>
  </si>
  <si>
    <t>164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</si>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</sst>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
      <sz val="10"/>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6" fontId="31" fillId="25" borderId="29" xfId="0" applyNumberFormat="1" applyFont="1" applyFill="1" applyBorder="1" applyProtection="1">
      <protection locked="0"/>
    </xf>
    <xf numFmtId="6" fontId="31" fillId="25" borderId="71" xfId="0" applyNumberFormat="1" applyFont="1" applyFill="1" applyBorder="1" applyProtection="1">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0" fontId="0" fillId="0" borderId="110" xfId="0" applyFont="1" applyBorder="1" applyAlignment="1" applyProtection="1">
      <alignment horizontal="left" wrapText="1" indent="3"/>
      <protection locked="0"/>
    </xf>
    <xf numFmtId="0" fontId="32" fillId="0" borderId="110" xfId="0" applyFont="1" applyFill="1" applyBorder="1" applyAlignment="1" applyProtection="1">
      <alignment horizontal="left" wrapText="1" indent="3"/>
      <protection locked="0"/>
    </xf>
    <xf numFmtId="0" fontId="33" fillId="0" borderId="110" xfId="0" applyFont="1" applyFill="1" applyBorder="1" applyAlignment="1" applyProtection="1">
      <alignment horizontal="left" wrapText="1" indent="3"/>
      <protection locked="0"/>
    </xf>
    <xf numFmtId="0" fontId="32" fillId="0" borderId="111" xfId="0" applyFont="1" applyFill="1" applyBorder="1" applyAlignment="1" applyProtection="1">
      <alignment horizontal="left" wrapText="1" indent="3"/>
      <protection locked="0"/>
    </xf>
    <xf numFmtId="0" fontId="33" fillId="0" borderId="111" xfId="0" applyFont="1" applyFill="1" applyBorder="1" applyAlignment="1" applyProtection="1">
      <alignment horizontal="left" wrapText="1" indent="3"/>
      <protection locked="0"/>
    </xf>
    <xf numFmtId="0" fontId="32" fillId="0" borderId="111" xfId="0" applyFont="1" applyBorder="1" applyAlignment="1" applyProtection="1">
      <alignment horizontal="left" wrapText="1" indent="3"/>
      <protection locked="0"/>
    </xf>
    <xf numFmtId="0" fontId="33" fillId="0" borderId="111" xfId="0" applyFont="1" applyBorder="1" applyAlignment="1" applyProtection="1">
      <alignment horizontal="left" wrapText="1" indent="3"/>
      <protection locked="0"/>
    </xf>
    <xf numFmtId="0" fontId="33" fillId="0" borderId="112" xfId="0" applyFont="1" applyBorder="1" applyAlignment="1" applyProtection="1">
      <alignment horizontal="left" wrapText="1" indent="3"/>
      <protection locked="0"/>
    </xf>
    <xf numFmtId="0" fontId="33" fillId="0" borderId="110"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_MLR_GHO_WA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SHCEP1WA"/>
      <sheetName val="Pt 2 Premium and Claims"/>
      <sheetName val="SHCEP2WA"/>
      <sheetName val="Pt 3 MLR and Rebate Calculation"/>
      <sheetName val="Pt 4 Rebate Disbursement"/>
      <sheetName val="Pt 5 Additional Responses"/>
      <sheetName val="Attestation"/>
      <sheetName val="Reference Tables"/>
      <sheetName val="rx_runout"/>
      <sheetName val="RSR"/>
      <sheetName val="Combined Admin Support"/>
      <sheetName val="Sheet1"/>
      <sheetName val="GHO SHCE Admin Support"/>
      <sheetName val="MLR Expense Allocation"/>
      <sheetName val="GHO FIT"/>
      <sheetName val="KPS FIT"/>
      <sheetName val="Reins Tax adj"/>
    </sheetNames>
    <sheetDataSet>
      <sheetData sheetId="0"/>
      <sheetData sheetId="1"/>
      <sheetData sheetId="2">
        <row r="12">
          <cell r="C12" t="str">
            <v>Washington</v>
          </cell>
        </row>
      </sheetData>
      <sheetData sheetId="3"/>
      <sheetData sheetId="4"/>
      <sheetData sheetId="5"/>
      <sheetData sheetId="6"/>
      <sheetData sheetId="7"/>
      <sheetData sheetId="8"/>
      <sheetData sheetId="9"/>
      <sheetData sheetId="10"/>
      <sheetData sheetId="11">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68" t="s">
        <v>505</v>
      </c>
      <c r="B4" s="146" t="s">
        <v>45</v>
      </c>
      <c r="C4" s="467" t="s">
        <v>496</v>
      </c>
    </row>
    <row r="5" spans="1:6" x14ac:dyDescent="0.2">
      <c r="B5" s="146" t="s">
        <v>215</v>
      </c>
      <c r="C5" s="467" t="s">
        <v>497</v>
      </c>
    </row>
    <row r="6" spans="1:6" x14ac:dyDescent="0.2">
      <c r="B6" s="146" t="s">
        <v>216</v>
      </c>
      <c r="C6" s="467" t="s">
        <v>501</v>
      </c>
    </row>
    <row r="7" spans="1:6" x14ac:dyDescent="0.2">
      <c r="B7" s="146" t="s">
        <v>128</v>
      </c>
      <c r="C7" s="467" t="s">
        <v>502</v>
      </c>
    </row>
    <row r="8" spans="1:6" x14ac:dyDescent="0.2">
      <c r="B8" s="146" t="s">
        <v>36</v>
      </c>
      <c r="C8" s="467" t="s">
        <v>498</v>
      </c>
    </row>
    <row r="9" spans="1:6" x14ac:dyDescent="0.2">
      <c r="B9" s="146" t="s">
        <v>41</v>
      </c>
      <c r="C9" s="467" t="s">
        <v>503</v>
      </c>
    </row>
    <row r="10" spans="1:6" x14ac:dyDescent="0.2">
      <c r="B10" s="146" t="s">
        <v>58</v>
      </c>
      <c r="C10" s="467" t="s">
        <v>496</v>
      </c>
    </row>
    <row r="11" spans="1:6" x14ac:dyDescent="0.2">
      <c r="B11" s="146" t="s">
        <v>349</v>
      </c>
      <c r="C11" s="467" t="s">
        <v>504</v>
      </c>
    </row>
    <row r="12" spans="1:6" x14ac:dyDescent="0.2">
      <c r="B12" s="146" t="s">
        <v>35</v>
      </c>
      <c r="C12" s="467" t="s">
        <v>191</v>
      </c>
    </row>
    <row r="13" spans="1:6" x14ac:dyDescent="0.2">
      <c r="B13" s="146" t="s">
        <v>50</v>
      </c>
      <c r="C13" s="467" t="s">
        <v>191</v>
      </c>
    </row>
    <row r="14" spans="1:6" x14ac:dyDescent="0.2">
      <c r="B14" s="146" t="s">
        <v>51</v>
      </c>
      <c r="C14" s="467" t="s">
        <v>500</v>
      </c>
    </row>
    <row r="15" spans="1:6" x14ac:dyDescent="0.2">
      <c r="B15" s="146" t="s">
        <v>217</v>
      </c>
      <c r="C15" s="467" t="s">
        <v>135</v>
      </c>
    </row>
    <row r="16" spans="1:6" x14ac:dyDescent="0.2">
      <c r="B16" s="146" t="s">
        <v>434</v>
      </c>
      <c r="C16" s="466"/>
    </row>
    <row r="17" spans="1:3" x14ac:dyDescent="0.2">
      <c r="B17" s="147" t="s">
        <v>219</v>
      </c>
      <c r="C17" s="469" t="s">
        <v>135</v>
      </c>
    </row>
    <row r="18" spans="1:3" x14ac:dyDescent="0.2">
      <c r="B18" s="146" t="s">
        <v>218</v>
      </c>
      <c r="C18" s="467" t="s">
        <v>135</v>
      </c>
    </row>
    <row r="19" spans="1:3" x14ac:dyDescent="0.2">
      <c r="A19" s="161"/>
      <c r="B19" s="148" t="s">
        <v>53</v>
      </c>
      <c r="C19" s="467"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12" sqref="J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38616845</v>
      </c>
      <c r="E5" s="212">
        <v>43081202.449999996</v>
      </c>
      <c r="F5" s="212">
        <v>0</v>
      </c>
      <c r="G5" s="212">
        <v>0</v>
      </c>
      <c r="H5" s="212">
        <v>0</v>
      </c>
      <c r="I5" s="211">
        <v>0</v>
      </c>
      <c r="J5" s="211">
        <v>29247052</v>
      </c>
      <c r="K5" s="212">
        <v>27890838.260000002</v>
      </c>
      <c r="L5" s="212">
        <v>0</v>
      </c>
      <c r="M5" s="212">
        <v>0</v>
      </c>
      <c r="N5" s="212">
        <v>0</v>
      </c>
      <c r="O5" s="211">
        <v>0</v>
      </c>
      <c r="P5" s="211">
        <v>751917067</v>
      </c>
      <c r="Q5" s="212">
        <v>751917067</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6702467</v>
      </c>
      <c r="AU5" s="213">
        <v>6857174</v>
      </c>
      <c r="AV5" s="214"/>
      <c r="AW5" s="295"/>
    </row>
    <row r="6" spans="1:49" x14ac:dyDescent="0.2">
      <c r="B6" s="238" t="s">
        <v>223</v>
      </c>
      <c r="C6" s="202" t="s">
        <v>12</v>
      </c>
      <c r="D6" s="215"/>
      <c r="E6" s="216"/>
      <c r="F6" s="216"/>
      <c r="G6" s="217"/>
      <c r="H6" s="217"/>
      <c r="I6" s="218"/>
      <c r="J6" s="215"/>
      <c r="K6" s="216"/>
      <c r="L6" s="216"/>
      <c r="M6" s="217"/>
      <c r="N6" s="217"/>
      <c r="O6" s="218"/>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-30957</v>
      </c>
      <c r="E7" s="216">
        <v>-30957</v>
      </c>
      <c r="F7" s="216"/>
      <c r="G7" s="216"/>
      <c r="H7" s="216"/>
      <c r="I7" s="215"/>
      <c r="J7" s="215">
        <v>-15299</v>
      </c>
      <c r="K7" s="216">
        <v>-15299</v>
      </c>
      <c r="L7" s="216"/>
      <c r="M7" s="216"/>
      <c r="N7" s="216"/>
      <c r="O7" s="215"/>
      <c r="P7" s="215">
        <v>-435908</v>
      </c>
      <c r="Q7" s="216">
        <v>-435908</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v>-11589</v>
      </c>
      <c r="AU7" s="219"/>
      <c r="AV7" s="289"/>
      <c r="AW7" s="296"/>
    </row>
    <row r="8" spans="1:49" ht="25.5" x14ac:dyDescent="0.2">
      <c r="B8" s="238" t="s">
        <v>225</v>
      </c>
      <c r="C8" s="202" t="s">
        <v>59</v>
      </c>
      <c r="D8" s="215">
        <v>-306440</v>
      </c>
      <c r="E8" s="267"/>
      <c r="F8" s="268"/>
      <c r="G8" s="268"/>
      <c r="H8" s="268"/>
      <c r="I8" s="271"/>
      <c r="J8" s="215"/>
      <c r="K8" s="267"/>
      <c r="L8" s="268"/>
      <c r="M8" s="268"/>
      <c r="N8" s="268"/>
      <c r="O8" s="271"/>
      <c r="P8" s="215">
        <v>-224261</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37449046</v>
      </c>
      <c r="E12" s="212">
        <v>36403961.600577399</v>
      </c>
      <c r="F12" s="212">
        <v>0</v>
      </c>
      <c r="G12" s="212">
        <v>0</v>
      </c>
      <c r="H12" s="212">
        <v>0</v>
      </c>
      <c r="I12" s="211">
        <v>0</v>
      </c>
      <c r="J12" s="211">
        <v>22073732</v>
      </c>
      <c r="K12" s="212">
        <v>21246378.511856351</v>
      </c>
      <c r="L12" s="212">
        <v>0</v>
      </c>
      <c r="M12" s="212">
        <v>0</v>
      </c>
      <c r="N12" s="212">
        <v>0</v>
      </c>
      <c r="O12" s="211">
        <v>0</v>
      </c>
      <c r="P12" s="211">
        <v>646949522</v>
      </c>
      <c r="Q12" s="212">
        <v>645076115</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5425985</v>
      </c>
      <c r="AU12" s="213">
        <v>7227901</v>
      </c>
      <c r="AV12" s="290"/>
      <c r="AW12" s="295"/>
    </row>
    <row r="13" spans="1:49" ht="25.5" x14ac:dyDescent="0.2">
      <c r="B13" s="238" t="s">
        <v>230</v>
      </c>
      <c r="C13" s="202" t="s">
        <v>37</v>
      </c>
      <c r="D13" s="215">
        <v>3487503</v>
      </c>
      <c r="E13" s="216">
        <v>3596724</v>
      </c>
      <c r="F13" s="216"/>
      <c r="G13" s="267"/>
      <c r="H13" s="268"/>
      <c r="I13" s="215"/>
      <c r="J13" s="215">
        <v>2149792</v>
      </c>
      <c r="K13" s="216">
        <v>2160859</v>
      </c>
      <c r="L13" s="216"/>
      <c r="M13" s="267"/>
      <c r="N13" s="268"/>
      <c r="O13" s="215"/>
      <c r="P13" s="215">
        <v>89207382</v>
      </c>
      <c r="Q13" s="216">
        <v>90701593</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v>629709</v>
      </c>
      <c r="AV13" s="289"/>
      <c r="AW13" s="296"/>
    </row>
    <row r="14" spans="1:49" ht="25.5" x14ac:dyDescent="0.2">
      <c r="B14" s="238" t="s">
        <v>231</v>
      </c>
      <c r="C14" s="202" t="s">
        <v>6</v>
      </c>
      <c r="D14" s="215">
        <v>150617</v>
      </c>
      <c r="E14" s="216">
        <v>150617</v>
      </c>
      <c r="F14" s="216"/>
      <c r="G14" s="266"/>
      <c r="H14" s="269"/>
      <c r="I14" s="215"/>
      <c r="J14" s="215">
        <v>92844</v>
      </c>
      <c r="K14" s="216">
        <v>92844</v>
      </c>
      <c r="L14" s="216"/>
      <c r="M14" s="266"/>
      <c r="N14" s="269"/>
      <c r="O14" s="215"/>
      <c r="P14" s="215">
        <v>3961681</v>
      </c>
      <c r="Q14" s="216">
        <v>3961681</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v>27196</v>
      </c>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-7254866</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989473.62322170753</v>
      </c>
      <c r="E25" s="216">
        <v>989473.62322170753</v>
      </c>
      <c r="F25" s="216"/>
      <c r="G25" s="216"/>
      <c r="H25" s="216"/>
      <c r="I25" s="215"/>
      <c r="J25" s="215">
        <v>1311972.6486203505</v>
      </c>
      <c r="K25" s="216">
        <v>1311972.6486203505</v>
      </c>
      <c r="L25" s="216"/>
      <c r="M25" s="216"/>
      <c r="N25" s="216"/>
      <c r="O25" s="215"/>
      <c r="P25" s="215">
        <v>6166420.7356067048</v>
      </c>
      <c r="Q25" s="216">
        <v>6166420.7356067048</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v>300293</v>
      </c>
      <c r="AU25" s="219">
        <v>-291320</v>
      </c>
      <c r="AV25" s="219">
        <v>-933236</v>
      </c>
      <c r="AW25" s="296"/>
    </row>
    <row r="26" spans="1:49" s="5" customFormat="1" x14ac:dyDescent="0.2">
      <c r="A26" s="35"/>
      <c r="B26" s="241" t="s">
        <v>242</v>
      </c>
      <c r="C26" s="202"/>
      <c r="D26" s="215">
        <v>19738</v>
      </c>
      <c r="E26" s="216">
        <v>19738</v>
      </c>
      <c r="F26" s="216"/>
      <c r="G26" s="216"/>
      <c r="H26" s="216"/>
      <c r="I26" s="215"/>
      <c r="J26" s="215">
        <v>9754</v>
      </c>
      <c r="K26" s="216">
        <v>9754</v>
      </c>
      <c r="L26" s="216"/>
      <c r="M26" s="216"/>
      <c r="N26" s="216"/>
      <c r="O26" s="215"/>
      <c r="P26" s="215">
        <v>283680.54000000004</v>
      </c>
      <c r="Q26" s="216">
        <v>283680.54000000004</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v>5</v>
      </c>
      <c r="AU26" s="219"/>
      <c r="AV26" s="219"/>
      <c r="AW26" s="296"/>
    </row>
    <row r="27" spans="1:49" s="5" customFormat="1" x14ac:dyDescent="0.2">
      <c r="B27" s="241" t="s">
        <v>243</v>
      </c>
      <c r="C27" s="202"/>
      <c r="D27" s="215">
        <v>740090</v>
      </c>
      <c r="E27" s="216">
        <v>740090</v>
      </c>
      <c r="F27" s="216"/>
      <c r="G27" s="216"/>
      <c r="H27" s="216"/>
      <c r="I27" s="215"/>
      <c r="J27" s="215">
        <v>569802</v>
      </c>
      <c r="K27" s="216">
        <v>569802</v>
      </c>
      <c r="L27" s="216"/>
      <c r="M27" s="216"/>
      <c r="N27" s="216"/>
      <c r="O27" s="215"/>
      <c r="P27" s="215">
        <v>13604607.300000001</v>
      </c>
      <c r="Q27" s="216">
        <v>13604607.300000001</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6715</v>
      </c>
      <c r="E28" s="216">
        <v>6715</v>
      </c>
      <c r="F28" s="216"/>
      <c r="G28" s="216"/>
      <c r="H28" s="216"/>
      <c r="I28" s="215"/>
      <c r="J28" s="215">
        <v>1916</v>
      </c>
      <c r="K28" s="216">
        <v>1916</v>
      </c>
      <c r="L28" s="216"/>
      <c r="M28" s="216"/>
      <c r="N28" s="216"/>
      <c r="O28" s="215"/>
      <c r="P28" s="215">
        <v>148383.07613517999</v>
      </c>
      <c r="Q28" s="216">
        <v>148383.07613517999</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v>6760</v>
      </c>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624</v>
      </c>
      <c r="E30" s="216">
        <v>624</v>
      </c>
      <c r="F30" s="216"/>
      <c r="G30" s="216"/>
      <c r="H30" s="216"/>
      <c r="I30" s="215"/>
      <c r="J30" s="215">
        <v>308</v>
      </c>
      <c r="K30" s="216">
        <v>308</v>
      </c>
      <c r="L30" s="216"/>
      <c r="M30" s="216"/>
      <c r="N30" s="216"/>
      <c r="O30" s="215"/>
      <c r="P30" s="215">
        <v>22558.579999999998</v>
      </c>
      <c r="Q30" s="216">
        <v>22558.579999999998</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v>766</v>
      </c>
      <c r="AU30" s="219">
        <v>50</v>
      </c>
      <c r="AV30" s="219">
        <v>691736</v>
      </c>
      <c r="AW30" s="296"/>
    </row>
    <row r="31" spans="1:49" x14ac:dyDescent="0.2">
      <c r="B31" s="241" t="s">
        <v>247</v>
      </c>
      <c r="C31" s="202"/>
      <c r="D31" s="215">
        <v>749027</v>
      </c>
      <c r="E31" s="216">
        <v>749027</v>
      </c>
      <c r="F31" s="216"/>
      <c r="G31" s="216"/>
      <c r="H31" s="216"/>
      <c r="I31" s="215"/>
      <c r="J31" s="215">
        <v>576683</v>
      </c>
      <c r="K31" s="216">
        <v>576683</v>
      </c>
      <c r="L31" s="216"/>
      <c r="M31" s="216"/>
      <c r="N31" s="216"/>
      <c r="O31" s="215"/>
      <c r="P31" s="215">
        <v>12811490.93</v>
      </c>
      <c r="Q31" s="216">
        <v>12811490.93</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18813</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102147</v>
      </c>
      <c r="F34" s="216"/>
      <c r="G34" s="216"/>
      <c r="H34" s="216"/>
      <c r="I34" s="215"/>
      <c r="J34" s="215">
        <v>192164</v>
      </c>
      <c r="K34" s="216">
        <v>189882.32275820145</v>
      </c>
      <c r="L34" s="216"/>
      <c r="M34" s="216"/>
      <c r="N34" s="216"/>
      <c r="O34" s="215"/>
      <c r="P34" s="215">
        <v>5474646.79</v>
      </c>
      <c r="Q34" s="216">
        <v>5376387.5927678747</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29957</v>
      </c>
      <c r="E35" s="216">
        <v>29957</v>
      </c>
      <c r="F35" s="216"/>
      <c r="G35" s="216"/>
      <c r="H35" s="216"/>
      <c r="I35" s="215"/>
      <c r="J35" s="215">
        <v>23064</v>
      </c>
      <c r="K35" s="216">
        <v>23064</v>
      </c>
      <c r="L35" s="216"/>
      <c r="M35" s="216"/>
      <c r="N35" s="216"/>
      <c r="O35" s="215"/>
      <c r="P35" s="215">
        <v>517046.65</v>
      </c>
      <c r="Q35" s="216">
        <v>517046.65</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28286</v>
      </c>
      <c r="E37" s="224">
        <v>28286</v>
      </c>
      <c r="F37" s="224"/>
      <c r="G37" s="224"/>
      <c r="H37" s="224"/>
      <c r="I37" s="223"/>
      <c r="J37" s="223">
        <v>13933</v>
      </c>
      <c r="K37" s="224">
        <v>13933</v>
      </c>
      <c r="L37" s="224"/>
      <c r="M37" s="224"/>
      <c r="N37" s="224"/>
      <c r="O37" s="223"/>
      <c r="P37" s="223">
        <v>620366</v>
      </c>
      <c r="Q37" s="224">
        <v>620365.32427963661</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v>14383</v>
      </c>
      <c r="AU37" s="225">
        <v>3550</v>
      </c>
      <c r="AV37" s="225">
        <v>157601</v>
      </c>
      <c r="AW37" s="295"/>
    </row>
    <row r="38" spans="1:49" x14ac:dyDescent="0.2">
      <c r="B38" s="238" t="s">
        <v>254</v>
      </c>
      <c r="C38" s="202" t="s">
        <v>16</v>
      </c>
      <c r="D38" s="215">
        <v>164215</v>
      </c>
      <c r="E38" s="216">
        <v>164215</v>
      </c>
      <c r="F38" s="216"/>
      <c r="G38" s="216"/>
      <c r="H38" s="216"/>
      <c r="I38" s="215"/>
      <c r="J38" s="215">
        <v>80887</v>
      </c>
      <c r="K38" s="216">
        <v>80887</v>
      </c>
      <c r="L38" s="216"/>
      <c r="M38" s="216"/>
      <c r="N38" s="216"/>
      <c r="O38" s="215"/>
      <c r="P38" s="215">
        <v>1970965</v>
      </c>
      <c r="Q38" s="216">
        <v>1970964.5791550276</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t="s">
        <v>506</v>
      </c>
      <c r="AU38" s="219">
        <v>20612</v>
      </c>
      <c r="AV38" s="219">
        <v>708842</v>
      </c>
      <c r="AW38" s="296"/>
    </row>
    <row r="39" spans="1:49" x14ac:dyDescent="0.2">
      <c r="B39" s="241" t="s">
        <v>255</v>
      </c>
      <c r="C39" s="202" t="s">
        <v>17</v>
      </c>
      <c r="D39" s="215">
        <v>9590</v>
      </c>
      <c r="E39" s="216">
        <v>9590</v>
      </c>
      <c r="F39" s="216"/>
      <c r="G39" s="216"/>
      <c r="H39" s="216"/>
      <c r="I39" s="215"/>
      <c r="J39" s="215">
        <v>4724</v>
      </c>
      <c r="K39" s="216">
        <v>4724</v>
      </c>
      <c r="L39" s="216"/>
      <c r="M39" s="216"/>
      <c r="N39" s="216"/>
      <c r="O39" s="215"/>
      <c r="P39" s="215">
        <v>174553</v>
      </c>
      <c r="Q39" s="216">
        <v>174552.83027927793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v>3044</v>
      </c>
      <c r="AU39" s="219">
        <v>1204</v>
      </c>
      <c r="AV39" s="219">
        <v>48913</v>
      </c>
      <c r="AW39" s="296"/>
    </row>
    <row r="40" spans="1:49" x14ac:dyDescent="0.2">
      <c r="B40" s="241" t="s">
        <v>256</v>
      </c>
      <c r="C40" s="202" t="s">
        <v>38</v>
      </c>
      <c r="D40" s="215">
        <v>10610</v>
      </c>
      <c r="E40" s="216">
        <v>10610</v>
      </c>
      <c r="F40" s="216"/>
      <c r="G40" s="216"/>
      <c r="H40" s="216"/>
      <c r="I40" s="215"/>
      <c r="J40" s="215">
        <v>5227</v>
      </c>
      <c r="K40" s="216">
        <v>5227</v>
      </c>
      <c r="L40" s="216"/>
      <c r="M40" s="216"/>
      <c r="N40" s="216"/>
      <c r="O40" s="215"/>
      <c r="P40" s="215">
        <v>245941</v>
      </c>
      <c r="Q40" s="216">
        <v>245939.85414664546</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v>6073</v>
      </c>
      <c r="AU40" s="219">
        <v>1332</v>
      </c>
      <c r="AV40" s="219">
        <v>60791</v>
      </c>
      <c r="AW40" s="296"/>
    </row>
    <row r="41" spans="1:49" s="5" customFormat="1" ht="25.5" x14ac:dyDescent="0.2">
      <c r="A41" s="35"/>
      <c r="B41" s="241" t="s">
        <v>257</v>
      </c>
      <c r="C41" s="202" t="s">
        <v>129</v>
      </c>
      <c r="D41" s="215">
        <v>114393</v>
      </c>
      <c r="E41" s="216">
        <v>114393</v>
      </c>
      <c r="F41" s="216"/>
      <c r="G41" s="216"/>
      <c r="H41" s="216"/>
      <c r="I41" s="215"/>
      <c r="J41" s="215">
        <v>56347</v>
      </c>
      <c r="K41" s="216">
        <v>56347</v>
      </c>
      <c r="L41" s="216"/>
      <c r="M41" s="216"/>
      <c r="N41" s="216"/>
      <c r="O41" s="215"/>
      <c r="P41" s="215">
        <v>1372983</v>
      </c>
      <c r="Q41" s="216">
        <v>1372983.1055630618</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t="s">
        <v>506</v>
      </c>
      <c r="AU41" s="219">
        <v>14358</v>
      </c>
      <c r="AV41" s="219">
        <v>493782</v>
      </c>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561403</v>
      </c>
      <c r="E44" s="224">
        <v>561403</v>
      </c>
      <c r="F44" s="224"/>
      <c r="G44" s="224"/>
      <c r="H44" s="224"/>
      <c r="I44" s="223"/>
      <c r="J44" s="223">
        <v>373688</v>
      </c>
      <c r="K44" s="224">
        <v>373688</v>
      </c>
      <c r="L44" s="224"/>
      <c r="M44" s="224"/>
      <c r="N44" s="224"/>
      <c r="O44" s="223"/>
      <c r="P44" s="223">
        <v>7705941</v>
      </c>
      <c r="Q44" s="224">
        <v>7767134.1949692369</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19988</v>
      </c>
      <c r="AU44" s="225">
        <v>76562</v>
      </c>
      <c r="AV44" s="225">
        <v>1762338</v>
      </c>
      <c r="AW44" s="295"/>
    </row>
    <row r="45" spans="1:49" x14ac:dyDescent="0.2">
      <c r="B45" s="244" t="s">
        <v>261</v>
      </c>
      <c r="C45" s="202" t="s">
        <v>19</v>
      </c>
      <c r="D45" s="215">
        <v>209474</v>
      </c>
      <c r="E45" s="216">
        <v>209474</v>
      </c>
      <c r="F45" s="216"/>
      <c r="G45" s="216"/>
      <c r="H45" s="216"/>
      <c r="I45" s="215"/>
      <c r="J45" s="215">
        <v>108403</v>
      </c>
      <c r="K45" s="216">
        <v>108403</v>
      </c>
      <c r="L45" s="216"/>
      <c r="M45" s="216"/>
      <c r="N45" s="216"/>
      <c r="O45" s="215"/>
      <c r="P45" s="215">
        <v>4348715</v>
      </c>
      <c r="Q45" s="216">
        <v>4354815.7893815078</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49922</v>
      </c>
      <c r="AU45" s="219">
        <v>56168</v>
      </c>
      <c r="AV45" s="219">
        <v>565368</v>
      </c>
      <c r="AW45" s="296"/>
    </row>
    <row r="46" spans="1:49" x14ac:dyDescent="0.2">
      <c r="B46" s="244" t="s">
        <v>262</v>
      </c>
      <c r="C46" s="202" t="s">
        <v>20</v>
      </c>
      <c r="D46" s="215">
        <v>114355</v>
      </c>
      <c r="E46" s="216">
        <v>114355</v>
      </c>
      <c r="F46" s="216"/>
      <c r="G46" s="216"/>
      <c r="H46" s="216"/>
      <c r="I46" s="215"/>
      <c r="J46" s="215">
        <v>40862</v>
      </c>
      <c r="K46" s="216">
        <v>40862</v>
      </c>
      <c r="L46" s="216"/>
      <c r="M46" s="216"/>
      <c r="N46" s="216"/>
      <c r="O46" s="215"/>
      <c r="P46" s="215">
        <v>1066447</v>
      </c>
      <c r="Q46" s="216">
        <v>1066447.2909929974</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v>-9083</v>
      </c>
      <c r="AU46" s="219">
        <v>4682</v>
      </c>
      <c r="AV46" s="219">
        <v>395668</v>
      </c>
      <c r="AW46" s="296"/>
    </row>
    <row r="47" spans="1:49" x14ac:dyDescent="0.2">
      <c r="B47" s="244" t="s">
        <v>263</v>
      </c>
      <c r="C47" s="202" t="s">
        <v>21</v>
      </c>
      <c r="D47" s="215">
        <v>913064</v>
      </c>
      <c r="E47" s="216">
        <v>913064</v>
      </c>
      <c r="F47" s="216"/>
      <c r="G47" s="216"/>
      <c r="H47" s="216"/>
      <c r="I47" s="215"/>
      <c r="J47" s="215">
        <v>588271</v>
      </c>
      <c r="K47" s="216">
        <v>588271</v>
      </c>
      <c r="L47" s="216"/>
      <c r="M47" s="216"/>
      <c r="N47" s="216"/>
      <c r="O47" s="215"/>
      <c r="P47" s="215">
        <v>11952676</v>
      </c>
      <c r="Q47" s="216">
        <v>11952676.060000001</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18574</v>
      </c>
      <c r="AU47" s="219">
        <v>64920</v>
      </c>
      <c r="AV47" s="219">
        <v>302850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2577670.0592822577</v>
      </c>
      <c r="E51" s="216">
        <v>2577670.0592822577</v>
      </c>
      <c r="F51" s="216"/>
      <c r="G51" s="216"/>
      <c r="H51" s="216"/>
      <c r="I51" s="215"/>
      <c r="J51" s="215">
        <v>1285363.4022770594</v>
      </c>
      <c r="K51" s="216">
        <v>1285363.4022770594</v>
      </c>
      <c r="L51" s="216"/>
      <c r="M51" s="216"/>
      <c r="N51" s="216"/>
      <c r="O51" s="215"/>
      <c r="P51" s="215">
        <v>36644561</v>
      </c>
      <c r="Q51" s="216">
        <v>36644560.66747088</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216666</v>
      </c>
      <c r="AU51" s="219">
        <v>328070</v>
      </c>
      <c r="AV51" s="219">
        <v>11790774</v>
      </c>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14920704</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4751</v>
      </c>
      <c r="E56" s="228">
        <v>4751</v>
      </c>
      <c r="F56" s="228"/>
      <c r="G56" s="228"/>
      <c r="H56" s="228"/>
      <c r="I56" s="227"/>
      <c r="J56" s="227">
        <v>3169</v>
      </c>
      <c r="K56" s="228">
        <v>3169</v>
      </c>
      <c r="L56" s="228"/>
      <c r="M56" s="228"/>
      <c r="N56" s="228"/>
      <c r="O56" s="227"/>
      <c r="P56" s="227">
        <v>82849</v>
      </c>
      <c r="Q56" s="228">
        <v>82849</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8286</v>
      </c>
      <c r="AU56" s="229">
        <v>677</v>
      </c>
      <c r="AV56" s="229">
        <v>24861</v>
      </c>
      <c r="AW56" s="287"/>
    </row>
    <row r="57" spans="2:49" x14ac:dyDescent="0.2">
      <c r="B57" s="244" t="s">
        <v>272</v>
      </c>
      <c r="C57" s="202" t="s">
        <v>25</v>
      </c>
      <c r="D57" s="230">
        <v>8029</v>
      </c>
      <c r="E57" s="231">
        <v>8029</v>
      </c>
      <c r="F57" s="231"/>
      <c r="G57" s="231"/>
      <c r="H57" s="231"/>
      <c r="I57" s="230"/>
      <c r="J57" s="230">
        <v>4534</v>
      </c>
      <c r="K57" s="231">
        <v>4534</v>
      </c>
      <c r="L57" s="231"/>
      <c r="M57" s="231"/>
      <c r="N57" s="231"/>
      <c r="O57" s="230"/>
      <c r="P57" s="230">
        <v>130320</v>
      </c>
      <c r="Q57" s="231">
        <v>130320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13588</v>
      </c>
      <c r="AU57" s="232">
        <v>677</v>
      </c>
      <c r="AV57" s="232">
        <v>40295</v>
      </c>
      <c r="AW57" s="288"/>
    </row>
    <row r="58" spans="2:49" x14ac:dyDescent="0.2">
      <c r="B58" s="244" t="s">
        <v>273</v>
      </c>
      <c r="C58" s="202" t="s">
        <v>26</v>
      </c>
      <c r="D58" s="308"/>
      <c r="E58" s="309"/>
      <c r="F58" s="309"/>
      <c r="G58" s="309"/>
      <c r="H58" s="309"/>
      <c r="I58" s="308"/>
      <c r="J58" s="230">
        <v>511</v>
      </c>
      <c r="K58" s="231">
        <v>511</v>
      </c>
      <c r="L58" s="231"/>
      <c r="M58" s="231"/>
      <c r="N58" s="231"/>
      <c r="O58" s="230"/>
      <c r="P58" s="230">
        <v>995</v>
      </c>
      <c r="Q58" s="231">
        <v>995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553</v>
      </c>
      <c r="AU58" s="232" t="s">
        <v>506</v>
      </c>
      <c r="AV58" s="232">
        <v>53</v>
      </c>
      <c r="AW58" s="288"/>
    </row>
    <row r="59" spans="2:49" x14ac:dyDescent="0.2">
      <c r="B59" s="244" t="s">
        <v>274</v>
      </c>
      <c r="C59" s="202" t="s">
        <v>27</v>
      </c>
      <c r="D59" s="230">
        <v>105901</v>
      </c>
      <c r="E59" s="231">
        <v>105901</v>
      </c>
      <c r="F59" s="231"/>
      <c r="G59" s="231"/>
      <c r="H59" s="231"/>
      <c r="I59" s="230"/>
      <c r="J59" s="230">
        <v>52334</v>
      </c>
      <c r="K59" s="231">
        <v>52334</v>
      </c>
      <c r="L59" s="231"/>
      <c r="M59" s="231"/>
      <c r="N59" s="231"/>
      <c r="O59" s="230"/>
      <c r="P59" s="230">
        <v>1519467</v>
      </c>
      <c r="Q59" s="231">
        <v>1519467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165806</v>
      </c>
      <c r="AU59" s="232">
        <v>8445</v>
      </c>
      <c r="AV59" s="232">
        <v>478068</v>
      </c>
      <c r="AW59" s="288"/>
    </row>
    <row r="60" spans="2:49" x14ac:dyDescent="0.2">
      <c r="B60" s="244" t="s">
        <v>275</v>
      </c>
      <c r="C60" s="202"/>
      <c r="D60" s="233">
        <v>8825.0833333333339</v>
      </c>
      <c r="E60" s="234">
        <v>8825.0833333333339</v>
      </c>
      <c r="F60" s="234">
        <v>0</v>
      </c>
      <c r="G60" s="234">
        <v>0</v>
      </c>
      <c r="H60" s="234">
        <v>0</v>
      </c>
      <c r="I60" s="233">
        <v>0</v>
      </c>
      <c r="J60" s="233">
        <v>4361.166666666667</v>
      </c>
      <c r="K60" s="234">
        <v>4361.166666666667</v>
      </c>
      <c r="L60" s="234">
        <v>0</v>
      </c>
      <c r="M60" s="234">
        <v>0</v>
      </c>
      <c r="N60" s="234">
        <v>0</v>
      </c>
      <c r="O60" s="233">
        <v>0</v>
      </c>
      <c r="P60" s="233">
        <v>126622.25</v>
      </c>
      <c r="Q60" s="234">
        <v>126622.25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13817.166666666666</v>
      </c>
      <c r="AU60" s="235">
        <v>703.75</v>
      </c>
      <c r="AV60" s="235">
        <v>39839</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5226278</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1535345.5040929995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8" activePane="bottomRight" state="frozen"/>
      <selection activeCell="B1" sqref="B1"/>
      <selection pane="topRight" activeCell="B1" sqref="B1"/>
      <selection pane="bottomLeft" activeCell="B1" sqref="B1"/>
      <selection pane="bottomRight" activeCell="L9" sqref="L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38616845</v>
      </c>
      <c r="E5" s="325">
        <v>37454117.039999999</v>
      </c>
      <c r="F5" s="325"/>
      <c r="G5" s="327"/>
      <c r="H5" s="327"/>
      <c r="I5" s="324"/>
      <c r="J5" s="324">
        <v>29247052</v>
      </c>
      <c r="K5" s="325">
        <v>27155876.82</v>
      </c>
      <c r="L5" s="325"/>
      <c r="M5" s="325"/>
      <c r="N5" s="325"/>
      <c r="O5" s="324"/>
      <c r="P5" s="324">
        <v>751917067</v>
      </c>
      <c r="Q5" s="325">
        <v>751917067</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6702467</v>
      </c>
      <c r="AU5" s="326">
        <v>6857174</v>
      </c>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v>38457</v>
      </c>
      <c r="K11" s="318">
        <v>0</v>
      </c>
      <c r="L11" s="318"/>
      <c r="M11" s="318"/>
      <c r="N11" s="318"/>
      <c r="O11" s="317"/>
      <c r="P11" s="317">
        <v>25163077</v>
      </c>
      <c r="Q11" s="318">
        <v>21917443</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v>416000</v>
      </c>
      <c r="AV11" s="367"/>
      <c r="AW11" s="373"/>
    </row>
    <row r="12" spans="2:49" ht="15" customHeight="1" x14ac:dyDescent="0.2">
      <c r="B12" s="342" t="s">
        <v>282</v>
      </c>
      <c r="C12" s="330" t="s">
        <v>44</v>
      </c>
      <c r="D12" s="317"/>
      <c r="E12" s="362"/>
      <c r="F12" s="362"/>
      <c r="G12" s="362"/>
      <c r="H12" s="362"/>
      <c r="I12" s="364"/>
      <c r="J12" s="317">
        <v>66781</v>
      </c>
      <c r="K12" s="362"/>
      <c r="L12" s="362"/>
      <c r="M12" s="362"/>
      <c r="N12" s="362"/>
      <c r="O12" s="364"/>
      <c r="P12" s="317">
        <v>25953613</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v>5542562.1900000004</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84523.22</v>
      </c>
      <c r="F16" s="318"/>
      <c r="G16" s="318"/>
      <c r="H16" s="318"/>
      <c r="I16" s="317"/>
      <c r="J16" s="317"/>
      <c r="K16" s="318">
        <v>734961.44</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37506362</v>
      </c>
      <c r="E23" s="361"/>
      <c r="F23" s="361"/>
      <c r="G23" s="361"/>
      <c r="H23" s="361"/>
      <c r="I23" s="363"/>
      <c r="J23" s="317">
        <v>21938462</v>
      </c>
      <c r="K23" s="361"/>
      <c r="L23" s="361"/>
      <c r="M23" s="361"/>
      <c r="N23" s="361"/>
      <c r="O23" s="363"/>
      <c r="P23" s="317">
        <v>632127861</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5598782</v>
      </c>
      <c r="AU23" s="320">
        <v>9564995</v>
      </c>
      <c r="AV23" s="367"/>
      <c r="AW23" s="373"/>
    </row>
    <row r="24" spans="2:49" ht="28.5" customHeight="1" x14ac:dyDescent="0.2">
      <c r="B24" s="344" t="s">
        <v>114</v>
      </c>
      <c r="C24" s="330"/>
      <c r="D24" s="364"/>
      <c r="E24" s="318">
        <v>35327724.863901228</v>
      </c>
      <c r="F24" s="318"/>
      <c r="G24" s="318"/>
      <c r="H24" s="318"/>
      <c r="I24" s="317"/>
      <c r="J24" s="364"/>
      <c r="K24" s="318">
        <v>20799011.139169142</v>
      </c>
      <c r="L24" s="318"/>
      <c r="M24" s="318"/>
      <c r="N24" s="318"/>
      <c r="O24" s="317"/>
      <c r="P24" s="364"/>
      <c r="Q24" s="318">
        <v>629956232</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5619914</v>
      </c>
      <c r="E26" s="361"/>
      <c r="F26" s="361"/>
      <c r="G26" s="361"/>
      <c r="H26" s="361"/>
      <c r="I26" s="363"/>
      <c r="J26" s="317">
        <v>2657865</v>
      </c>
      <c r="K26" s="361"/>
      <c r="L26" s="361"/>
      <c r="M26" s="361"/>
      <c r="N26" s="361"/>
      <c r="O26" s="363"/>
      <c r="P26" s="317">
        <v>80253718</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403523</v>
      </c>
      <c r="AU26" s="320">
        <v>776028</v>
      </c>
      <c r="AV26" s="367"/>
      <c r="AW26" s="373"/>
    </row>
    <row r="27" spans="2:49" s="5" customFormat="1" ht="25.5" x14ac:dyDescent="0.2">
      <c r="B27" s="344" t="s">
        <v>85</v>
      </c>
      <c r="C27" s="330"/>
      <c r="D27" s="364"/>
      <c r="E27" s="318">
        <v>992824.08372999995</v>
      </c>
      <c r="F27" s="318"/>
      <c r="G27" s="318"/>
      <c r="H27" s="318"/>
      <c r="I27" s="317"/>
      <c r="J27" s="364"/>
      <c r="K27" s="318">
        <v>430691.99180658103</v>
      </c>
      <c r="L27" s="318"/>
      <c r="M27" s="318"/>
      <c r="N27" s="318"/>
      <c r="O27" s="317"/>
      <c r="P27" s="364"/>
      <c r="Q27" s="318">
        <v>14182071</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5628095</v>
      </c>
      <c r="E28" s="362"/>
      <c r="F28" s="362"/>
      <c r="G28" s="362"/>
      <c r="H28" s="362"/>
      <c r="I28" s="364"/>
      <c r="J28" s="317">
        <v>2881750</v>
      </c>
      <c r="K28" s="362"/>
      <c r="L28" s="362"/>
      <c r="M28" s="362"/>
      <c r="N28" s="362"/>
      <c r="O28" s="364"/>
      <c r="P28" s="317">
        <v>63913293</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577940</v>
      </c>
      <c r="AU28" s="320">
        <v>3546184</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v>38457</v>
      </c>
      <c r="K41" s="361"/>
      <c r="L41" s="361"/>
      <c r="M41" s="361"/>
      <c r="N41" s="361"/>
      <c r="O41" s="363"/>
      <c r="P41" s="317">
        <v>25163077</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v>416000</v>
      </c>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v>66781</v>
      </c>
      <c r="K43" s="362"/>
      <c r="L43" s="362"/>
      <c r="M43" s="362"/>
      <c r="N43" s="362"/>
      <c r="O43" s="364"/>
      <c r="P43" s="317">
        <v>25953613</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80012</v>
      </c>
      <c r="E45" s="318">
        <v>53208.332263495562</v>
      </c>
      <c r="F45" s="318"/>
      <c r="G45" s="318"/>
      <c r="H45" s="318"/>
      <c r="I45" s="317"/>
      <c r="J45" s="317">
        <v>80712</v>
      </c>
      <c r="K45" s="318">
        <v>12609.128849262504</v>
      </c>
      <c r="L45" s="318"/>
      <c r="M45" s="318"/>
      <c r="N45" s="318"/>
      <c r="O45" s="317"/>
      <c r="P45" s="317">
        <v>625421</v>
      </c>
      <c r="Q45" s="318">
        <v>782313</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v>33156</v>
      </c>
      <c r="AV45" s="367"/>
      <c r="AW45" s="373"/>
    </row>
    <row r="46" spans="2:49" x14ac:dyDescent="0.2">
      <c r="B46" s="342" t="s">
        <v>116</v>
      </c>
      <c r="C46" s="330" t="s">
        <v>31</v>
      </c>
      <c r="D46" s="317">
        <v>82998</v>
      </c>
      <c r="E46" s="318">
        <v>30204.320682679045</v>
      </c>
      <c r="F46" s="318"/>
      <c r="G46" s="318"/>
      <c r="H46" s="318"/>
      <c r="I46" s="317"/>
      <c r="J46" s="317">
        <v>16631</v>
      </c>
      <c r="K46" s="318">
        <v>4066.2520313623008</v>
      </c>
      <c r="L46" s="318"/>
      <c r="M46" s="318"/>
      <c r="N46" s="318"/>
      <c r="O46" s="317"/>
      <c r="P46" s="317">
        <v>930402</v>
      </c>
      <c r="Q46" s="318">
        <v>155499</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v>3974</v>
      </c>
      <c r="AV46" s="367"/>
      <c r="AW46" s="373"/>
    </row>
    <row r="47" spans="2:49" x14ac:dyDescent="0.2">
      <c r="B47" s="342" t="s">
        <v>117</v>
      </c>
      <c r="C47" s="330" t="s">
        <v>32</v>
      </c>
      <c r="D47" s="317">
        <v>142340</v>
      </c>
      <c r="E47" s="362"/>
      <c r="F47" s="362"/>
      <c r="G47" s="362"/>
      <c r="H47" s="362"/>
      <c r="I47" s="364"/>
      <c r="J47" s="317">
        <v>77523</v>
      </c>
      <c r="K47" s="362"/>
      <c r="L47" s="362"/>
      <c r="M47" s="362"/>
      <c r="N47" s="362"/>
      <c r="O47" s="364"/>
      <c r="P47" s="317">
        <v>1046124</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v>41617</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187942</v>
      </c>
      <c r="E49" s="318">
        <v>0</v>
      </c>
      <c r="F49" s="318"/>
      <c r="G49" s="318"/>
      <c r="H49" s="318"/>
      <c r="I49" s="317"/>
      <c r="J49" s="317">
        <v>52541</v>
      </c>
      <c r="K49" s="318">
        <v>0</v>
      </c>
      <c r="L49" s="318"/>
      <c r="M49" s="318"/>
      <c r="N49" s="318"/>
      <c r="O49" s="317"/>
      <c r="P49" s="317">
        <v>2580685</v>
      </c>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v>4776</v>
      </c>
      <c r="AU49" s="320">
        <v>64090</v>
      </c>
      <c r="AV49" s="367"/>
      <c r="AW49" s="373"/>
    </row>
    <row r="50" spans="2:49" x14ac:dyDescent="0.2">
      <c r="B50" s="342" t="s">
        <v>119</v>
      </c>
      <c r="C50" s="330" t="s">
        <v>34</v>
      </c>
      <c r="D50" s="317">
        <v>118137</v>
      </c>
      <c r="E50" s="362"/>
      <c r="F50" s="362"/>
      <c r="G50" s="362"/>
      <c r="H50" s="362"/>
      <c r="I50" s="364"/>
      <c r="J50" s="317">
        <v>420200</v>
      </c>
      <c r="K50" s="362"/>
      <c r="L50" s="362"/>
      <c r="M50" s="362"/>
      <c r="N50" s="362"/>
      <c r="O50" s="364"/>
      <c r="P50" s="317">
        <v>1342758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v>6396</v>
      </c>
      <c r="AU50" s="320">
        <v>85639</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37449046</v>
      </c>
      <c r="E54" s="322">
        <v>36403961.600577399</v>
      </c>
      <c r="F54" s="322">
        <v>0</v>
      </c>
      <c r="G54" s="322">
        <v>0</v>
      </c>
      <c r="H54" s="322">
        <v>0</v>
      </c>
      <c r="I54" s="321">
        <v>0</v>
      </c>
      <c r="J54" s="321">
        <v>22073732</v>
      </c>
      <c r="K54" s="322">
        <v>21246378.511856351</v>
      </c>
      <c r="L54" s="322">
        <v>0</v>
      </c>
      <c r="M54" s="322">
        <v>0</v>
      </c>
      <c r="N54" s="322">
        <v>0</v>
      </c>
      <c r="O54" s="321">
        <v>0</v>
      </c>
      <c r="P54" s="321">
        <v>646949522</v>
      </c>
      <c r="Q54" s="322">
        <v>645076115</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5425985</v>
      </c>
      <c r="AU54" s="323">
        <v>7227901</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N25" activePane="bottomRight" state="frozen"/>
      <selection activeCell="B1" sqref="B1"/>
      <selection pane="topRight" activeCell="B1" sqref="B1"/>
      <selection pane="bottomLeft" activeCell="B1" sqref="B1"/>
      <selection pane="bottomRight" activeCell="P50" sqref="P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3" t="s">
        <v>387</v>
      </c>
    </row>
    <row r="4" spans="1:40" ht="16.5" x14ac:dyDescent="0.25">
      <c r="B4" s="408"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5"/>
    </row>
    <row r="5" spans="1:40" s="9" customFormat="1" x14ac:dyDescent="0.2">
      <c r="A5" s="107"/>
      <c r="B5" s="411" t="s">
        <v>308</v>
      </c>
      <c r="C5" s="401">
        <v>92338784.961584017</v>
      </c>
      <c r="D5" s="402">
        <v>43701177</v>
      </c>
      <c r="E5" s="444"/>
      <c r="F5" s="444"/>
      <c r="G5" s="438"/>
      <c r="H5" s="401">
        <v>61321087.390424997</v>
      </c>
      <c r="I5" s="402">
        <v>32995745</v>
      </c>
      <c r="J5" s="444"/>
      <c r="K5" s="444"/>
      <c r="L5" s="438"/>
      <c r="M5" s="401">
        <v>692826695.83441401</v>
      </c>
      <c r="N5" s="402">
        <v>622081201.46306872</v>
      </c>
      <c r="O5" s="444"/>
      <c r="P5" s="444"/>
      <c r="Q5" s="401"/>
      <c r="R5" s="402"/>
      <c r="S5" s="444"/>
      <c r="T5" s="444"/>
      <c r="U5" s="401"/>
      <c r="V5" s="402"/>
      <c r="W5" s="444"/>
      <c r="X5" s="444"/>
      <c r="Y5" s="401"/>
      <c r="Z5" s="402"/>
      <c r="AA5" s="444"/>
      <c r="AB5" s="444"/>
      <c r="AC5" s="445"/>
      <c r="AD5" s="444"/>
      <c r="AE5" s="444"/>
      <c r="AF5" s="444"/>
      <c r="AG5" s="445"/>
      <c r="AH5" s="444"/>
      <c r="AI5" s="444"/>
      <c r="AJ5" s="444"/>
      <c r="AK5" s="401"/>
      <c r="AL5" s="402"/>
      <c r="AM5" s="444"/>
      <c r="AN5" s="446"/>
    </row>
    <row r="6" spans="1:40" s="9" customFormat="1" ht="25.5" x14ac:dyDescent="0.2">
      <c r="A6" s="107"/>
      <c r="B6" s="412" t="s">
        <v>309</v>
      </c>
      <c r="C6" s="396">
        <v>92405274.803835988</v>
      </c>
      <c r="D6" s="397">
        <v>43982820.437486216</v>
      </c>
      <c r="E6" s="399">
        <v>36403961.600577399</v>
      </c>
      <c r="F6" s="399">
        <v>172792056.84189963</v>
      </c>
      <c r="G6" s="400"/>
      <c r="H6" s="396">
        <v>61361046</v>
      </c>
      <c r="I6" s="397">
        <v>32415553.999689549</v>
      </c>
      <c r="J6" s="399">
        <v>21246378.511856351</v>
      </c>
      <c r="K6" s="399">
        <v>115022978.5115459</v>
      </c>
      <c r="L6" s="400"/>
      <c r="M6" s="396">
        <v>693137937</v>
      </c>
      <c r="N6" s="397">
        <v>597786658.62559223</v>
      </c>
      <c r="O6" s="399">
        <v>645076115</v>
      </c>
      <c r="P6" s="399">
        <v>1936000710.6255922</v>
      </c>
      <c r="Q6" s="396"/>
      <c r="R6" s="397"/>
      <c r="S6" s="399">
        <v>0</v>
      </c>
      <c r="T6" s="399">
        <v>0</v>
      </c>
      <c r="U6" s="396"/>
      <c r="V6" s="397"/>
      <c r="W6" s="399">
        <v>0</v>
      </c>
      <c r="X6" s="399">
        <v>0</v>
      </c>
      <c r="Y6" s="396"/>
      <c r="Z6" s="397"/>
      <c r="AA6" s="399">
        <v>0</v>
      </c>
      <c r="AB6" s="399">
        <v>0</v>
      </c>
      <c r="AC6" s="433"/>
      <c r="AD6" s="431"/>
      <c r="AE6" s="431"/>
      <c r="AF6" s="431"/>
      <c r="AG6" s="433"/>
      <c r="AH6" s="431"/>
      <c r="AI6" s="431"/>
      <c r="AJ6" s="431"/>
      <c r="AK6" s="396"/>
      <c r="AL6" s="397"/>
      <c r="AM6" s="399"/>
      <c r="AN6" s="426"/>
    </row>
    <row r="7" spans="1:40" x14ac:dyDescent="0.2">
      <c r="B7" s="412" t="s">
        <v>310</v>
      </c>
      <c r="C7" s="396">
        <v>2502819</v>
      </c>
      <c r="D7" s="397">
        <v>986014</v>
      </c>
      <c r="E7" s="399">
        <v>327094</v>
      </c>
      <c r="F7" s="399">
        <v>3815927</v>
      </c>
      <c r="G7" s="400"/>
      <c r="H7" s="396">
        <v>810505</v>
      </c>
      <c r="I7" s="397">
        <v>440686</v>
      </c>
      <c r="J7" s="399">
        <v>161118</v>
      </c>
      <c r="K7" s="399">
        <v>1412309</v>
      </c>
      <c r="L7" s="400"/>
      <c r="M7" s="396">
        <v>9035593</v>
      </c>
      <c r="N7" s="397">
        <v>6892375</v>
      </c>
      <c r="O7" s="399">
        <v>4384805.6934236493</v>
      </c>
      <c r="P7" s="399">
        <v>20312773.693423651</v>
      </c>
      <c r="Q7" s="396"/>
      <c r="R7" s="397"/>
      <c r="S7" s="399">
        <v>0</v>
      </c>
      <c r="T7" s="399">
        <v>0</v>
      </c>
      <c r="U7" s="396"/>
      <c r="V7" s="397"/>
      <c r="W7" s="399">
        <v>0</v>
      </c>
      <c r="X7" s="399">
        <v>0</v>
      </c>
      <c r="Y7" s="396"/>
      <c r="Z7" s="397"/>
      <c r="AA7" s="399">
        <v>0</v>
      </c>
      <c r="AB7" s="399">
        <v>0</v>
      </c>
      <c r="AC7" s="433"/>
      <c r="AD7" s="431"/>
      <c r="AE7" s="431"/>
      <c r="AF7" s="431"/>
      <c r="AG7" s="433"/>
      <c r="AH7" s="431"/>
      <c r="AI7" s="431"/>
      <c r="AJ7" s="431"/>
      <c r="AK7" s="396"/>
      <c r="AL7" s="397"/>
      <c r="AM7" s="399"/>
      <c r="AN7" s="426"/>
    </row>
    <row r="8" spans="1:40" x14ac:dyDescent="0.2">
      <c r="B8" s="412" t="s">
        <v>495</v>
      </c>
      <c r="C8" s="434"/>
      <c r="D8" s="397"/>
      <c r="E8" s="399">
        <v>0</v>
      </c>
      <c r="F8" s="399">
        <v>0</v>
      </c>
      <c r="G8" s="400"/>
      <c r="H8" s="434"/>
      <c r="I8" s="432"/>
      <c r="J8" s="432"/>
      <c r="K8" s="462"/>
      <c r="L8" s="460"/>
      <c r="M8" s="434"/>
      <c r="N8" s="432"/>
      <c r="O8" s="432"/>
      <c r="P8" s="432"/>
      <c r="Q8" s="434"/>
      <c r="R8" s="432"/>
      <c r="S8" s="432"/>
      <c r="T8" s="432"/>
      <c r="U8" s="434"/>
      <c r="V8" s="432"/>
      <c r="W8" s="432"/>
      <c r="X8" s="432"/>
      <c r="Y8" s="434"/>
      <c r="Z8" s="432"/>
      <c r="AA8" s="432"/>
      <c r="AB8" s="432"/>
      <c r="AC8" s="433"/>
      <c r="AD8" s="431"/>
      <c r="AE8" s="431"/>
      <c r="AF8" s="431"/>
      <c r="AG8" s="433"/>
      <c r="AH8" s="431"/>
      <c r="AI8" s="431"/>
      <c r="AJ8" s="431"/>
      <c r="AK8" s="433"/>
      <c r="AL8" s="432"/>
      <c r="AM8" s="432"/>
      <c r="AN8" s="447"/>
    </row>
    <row r="9" spans="1:40" ht="25.5" x14ac:dyDescent="0.2">
      <c r="B9" s="412" t="s">
        <v>313</v>
      </c>
      <c r="C9" s="433"/>
      <c r="D9" s="397">
        <v>9932982</v>
      </c>
      <c r="E9" s="399">
        <v>5542562.1900000004</v>
      </c>
      <c r="F9" s="399">
        <v>15475544.190000001</v>
      </c>
      <c r="G9" s="400"/>
      <c r="H9" s="433"/>
      <c r="I9" s="431"/>
      <c r="J9" s="431"/>
      <c r="K9" s="463"/>
      <c r="L9" s="461"/>
      <c r="M9" s="433"/>
      <c r="N9" s="431"/>
      <c r="O9" s="431"/>
      <c r="P9" s="431"/>
      <c r="Q9" s="433"/>
      <c r="R9" s="431"/>
      <c r="S9" s="431"/>
      <c r="T9" s="431"/>
      <c r="U9" s="433"/>
      <c r="V9" s="431"/>
      <c r="W9" s="431"/>
      <c r="X9" s="431"/>
      <c r="Y9" s="433"/>
      <c r="Z9" s="431"/>
      <c r="AA9" s="431"/>
      <c r="AB9" s="431"/>
      <c r="AC9" s="433"/>
      <c r="AD9" s="431"/>
      <c r="AE9" s="431"/>
      <c r="AF9" s="431"/>
      <c r="AG9" s="433"/>
      <c r="AH9" s="431"/>
      <c r="AI9" s="431"/>
      <c r="AJ9" s="431"/>
      <c r="AK9" s="433"/>
      <c r="AL9" s="431"/>
      <c r="AM9" s="431"/>
      <c r="AN9" s="448"/>
    </row>
    <row r="10" spans="1:40" ht="25.5" x14ac:dyDescent="0.2">
      <c r="B10" s="412" t="s">
        <v>314</v>
      </c>
      <c r="C10" s="433"/>
      <c r="D10" s="397">
        <v>-1364791</v>
      </c>
      <c r="E10" s="399">
        <v>84523.22</v>
      </c>
      <c r="F10" s="399">
        <v>-1280267.78</v>
      </c>
      <c r="G10" s="400"/>
      <c r="H10" s="433"/>
      <c r="I10" s="397">
        <v>997685</v>
      </c>
      <c r="J10" s="399">
        <v>734961.44</v>
      </c>
      <c r="K10" s="399">
        <v>1732646.44</v>
      </c>
      <c r="L10" s="400"/>
      <c r="M10" s="433"/>
      <c r="N10" s="431"/>
      <c r="O10" s="431"/>
      <c r="P10" s="431"/>
      <c r="Q10" s="433"/>
      <c r="R10" s="431"/>
      <c r="S10" s="431"/>
      <c r="T10" s="431"/>
      <c r="U10" s="433"/>
      <c r="V10" s="431"/>
      <c r="W10" s="431"/>
      <c r="X10" s="431"/>
      <c r="Y10" s="433"/>
      <c r="Z10" s="431"/>
      <c r="AA10" s="431"/>
      <c r="AB10" s="431"/>
      <c r="AC10" s="433"/>
      <c r="AD10" s="431"/>
      <c r="AE10" s="431"/>
      <c r="AF10" s="431"/>
      <c r="AG10" s="433"/>
      <c r="AH10" s="431"/>
      <c r="AI10" s="431"/>
      <c r="AJ10" s="431"/>
      <c r="AK10" s="433"/>
      <c r="AL10" s="431"/>
      <c r="AM10" s="431"/>
      <c r="AN10" s="448"/>
    </row>
    <row r="11" spans="1:40" x14ac:dyDescent="0.2">
      <c r="B11" s="412" t="s">
        <v>429</v>
      </c>
      <c r="C11" s="433"/>
      <c r="D11" s="397"/>
      <c r="E11" s="399">
        <v>0</v>
      </c>
      <c r="F11" s="399">
        <v>0</v>
      </c>
      <c r="G11" s="440"/>
      <c r="H11" s="433"/>
      <c r="I11" s="397"/>
      <c r="J11" s="399">
        <v>0</v>
      </c>
      <c r="K11" s="399">
        <v>0</v>
      </c>
      <c r="L11" s="440"/>
      <c r="M11" s="433"/>
      <c r="N11" s="431"/>
      <c r="O11" s="431"/>
      <c r="P11" s="431"/>
      <c r="Q11" s="433"/>
      <c r="R11" s="431"/>
      <c r="S11" s="431"/>
      <c r="T11" s="431"/>
      <c r="U11" s="433"/>
      <c r="V11" s="431"/>
      <c r="W11" s="431"/>
      <c r="X11" s="431"/>
      <c r="Y11" s="433"/>
      <c r="Z11" s="431"/>
      <c r="AA11" s="431"/>
      <c r="AB11" s="431"/>
      <c r="AC11" s="433"/>
      <c r="AD11" s="431"/>
      <c r="AE11" s="431"/>
      <c r="AF11" s="431"/>
      <c r="AG11" s="433"/>
      <c r="AH11" s="431"/>
      <c r="AI11" s="431"/>
      <c r="AJ11" s="431"/>
      <c r="AK11" s="433"/>
      <c r="AL11" s="431"/>
      <c r="AM11" s="431"/>
      <c r="AN11" s="448"/>
    </row>
    <row r="12" spans="1:40" s="65" customFormat="1" x14ac:dyDescent="0.2">
      <c r="A12" s="108"/>
      <c r="B12" s="413" t="s">
        <v>315</v>
      </c>
      <c r="C12" s="398">
        <v>94908093.803835988</v>
      </c>
      <c r="D12" s="399">
        <v>46333625.437486216</v>
      </c>
      <c r="E12" s="399">
        <v>31103970.190577399</v>
      </c>
      <c r="F12" s="399">
        <v>172345689.43189961</v>
      </c>
      <c r="G12" s="437"/>
      <c r="H12" s="398">
        <v>62171551</v>
      </c>
      <c r="I12" s="399">
        <v>31858554.999689549</v>
      </c>
      <c r="J12" s="399">
        <v>20672535.07185635</v>
      </c>
      <c r="K12" s="399">
        <v>114702641.0715459</v>
      </c>
      <c r="L12" s="437"/>
      <c r="M12" s="398">
        <v>702173530</v>
      </c>
      <c r="N12" s="399">
        <v>604679033.62559223</v>
      </c>
      <c r="O12" s="399">
        <v>649460920.69342363</v>
      </c>
      <c r="P12" s="399">
        <v>1956313484.319016</v>
      </c>
      <c r="Q12" s="433"/>
      <c r="R12" s="431"/>
      <c r="S12" s="431"/>
      <c r="T12" s="431"/>
      <c r="U12" s="433"/>
      <c r="V12" s="431"/>
      <c r="W12" s="431"/>
      <c r="X12" s="431"/>
      <c r="Y12" s="433"/>
      <c r="Z12" s="431"/>
      <c r="AA12" s="431"/>
      <c r="AB12" s="431"/>
      <c r="AC12" s="433"/>
      <c r="AD12" s="431"/>
      <c r="AE12" s="431"/>
      <c r="AF12" s="431"/>
      <c r="AG12" s="433"/>
      <c r="AH12" s="431"/>
      <c r="AI12" s="431"/>
      <c r="AJ12" s="431"/>
      <c r="AK12" s="433"/>
      <c r="AL12" s="431"/>
      <c r="AM12" s="431"/>
      <c r="AN12" s="448"/>
    </row>
    <row r="13" spans="1:40" s="65" customFormat="1" ht="30" customHeight="1" x14ac:dyDescent="0.2">
      <c r="A13" s="108"/>
      <c r="B13" s="413" t="s">
        <v>316</v>
      </c>
      <c r="C13" s="434"/>
      <c r="D13" s="432"/>
      <c r="E13" s="432"/>
      <c r="F13" s="432"/>
      <c r="G13" s="437"/>
      <c r="H13" s="434"/>
      <c r="I13" s="432"/>
      <c r="J13" s="432"/>
      <c r="K13" s="432"/>
      <c r="L13" s="437"/>
      <c r="M13" s="434"/>
      <c r="N13" s="432"/>
      <c r="O13" s="432"/>
      <c r="P13" s="432"/>
      <c r="Q13" s="398">
        <v>0</v>
      </c>
      <c r="R13" s="399">
        <v>0</v>
      </c>
      <c r="S13" s="399">
        <v>0</v>
      </c>
      <c r="T13" s="399">
        <v>0</v>
      </c>
      <c r="U13" s="398">
        <v>0</v>
      </c>
      <c r="V13" s="399">
        <v>0</v>
      </c>
      <c r="W13" s="399">
        <v>0</v>
      </c>
      <c r="X13" s="399">
        <v>0</v>
      </c>
      <c r="Y13" s="398">
        <v>0</v>
      </c>
      <c r="Z13" s="399">
        <v>0</v>
      </c>
      <c r="AA13" s="399">
        <v>0</v>
      </c>
      <c r="AB13" s="399">
        <v>0</v>
      </c>
      <c r="AC13" s="433"/>
      <c r="AD13" s="431"/>
      <c r="AE13" s="431"/>
      <c r="AF13" s="431"/>
      <c r="AG13" s="433"/>
      <c r="AH13" s="431"/>
      <c r="AI13" s="431"/>
      <c r="AJ13" s="431"/>
      <c r="AK13" s="398"/>
      <c r="AL13" s="399"/>
      <c r="AM13" s="399"/>
      <c r="AN13" s="426"/>
    </row>
    <row r="14" spans="1:40" ht="16.5" x14ac:dyDescent="0.25">
      <c r="B14" s="408"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5"/>
    </row>
    <row r="15" spans="1:40" ht="25.5" x14ac:dyDescent="0.2">
      <c r="B15" s="414" t="s">
        <v>431</v>
      </c>
      <c r="C15" s="401">
        <v>106232592</v>
      </c>
      <c r="D15" s="402">
        <v>52150252</v>
      </c>
      <c r="E15" s="394">
        <v>37423160.039999992</v>
      </c>
      <c r="F15" s="394">
        <v>195806004.03999999</v>
      </c>
      <c r="G15" s="395"/>
      <c r="H15" s="401">
        <v>70508179</v>
      </c>
      <c r="I15" s="402">
        <v>42192547</v>
      </c>
      <c r="J15" s="394">
        <v>27140577.82</v>
      </c>
      <c r="K15" s="394">
        <v>139841303.81999999</v>
      </c>
      <c r="L15" s="395"/>
      <c r="M15" s="401">
        <v>802526278</v>
      </c>
      <c r="N15" s="402">
        <v>721612908</v>
      </c>
      <c r="O15" s="394">
        <v>751481159</v>
      </c>
      <c r="P15" s="394">
        <v>2275620345</v>
      </c>
      <c r="Q15" s="401"/>
      <c r="R15" s="402"/>
      <c r="S15" s="394">
        <v>0</v>
      </c>
      <c r="T15" s="394">
        <v>0</v>
      </c>
      <c r="U15" s="401"/>
      <c r="V15" s="402"/>
      <c r="W15" s="394">
        <v>0</v>
      </c>
      <c r="X15" s="394">
        <v>0</v>
      </c>
      <c r="Y15" s="401"/>
      <c r="Z15" s="402"/>
      <c r="AA15" s="394">
        <v>0</v>
      </c>
      <c r="AB15" s="394">
        <v>0</v>
      </c>
      <c r="AC15" s="445"/>
      <c r="AD15" s="444"/>
      <c r="AE15" s="444"/>
      <c r="AF15" s="444"/>
      <c r="AG15" s="445"/>
      <c r="AH15" s="444"/>
      <c r="AI15" s="444"/>
      <c r="AJ15" s="444"/>
      <c r="AK15" s="401"/>
      <c r="AL15" s="402"/>
      <c r="AM15" s="394"/>
      <c r="AN15" s="427"/>
    </row>
    <row r="16" spans="1:40" x14ac:dyDescent="0.2">
      <c r="B16" s="412" t="s">
        <v>311</v>
      </c>
      <c r="C16" s="396">
        <v>-324120.39769024821</v>
      </c>
      <c r="D16" s="397">
        <v>6012127.04</v>
      </c>
      <c r="E16" s="399">
        <v>2637771.6232217075</v>
      </c>
      <c r="F16" s="399">
        <v>8325778.2655314589</v>
      </c>
      <c r="G16" s="400"/>
      <c r="H16" s="396">
        <v>2454682.5759601304</v>
      </c>
      <c r="I16" s="397">
        <v>2920625</v>
      </c>
      <c r="J16" s="399">
        <v>2683381.9713785518</v>
      </c>
      <c r="K16" s="399">
        <v>8058689.5473386822</v>
      </c>
      <c r="L16" s="400"/>
      <c r="M16" s="396">
        <v>19888679.807787444</v>
      </c>
      <c r="N16" s="397">
        <v>43851471.210000001</v>
      </c>
      <c r="O16" s="399">
        <v>38930575.404509753</v>
      </c>
      <c r="P16" s="399">
        <v>102670726.42229719</v>
      </c>
      <c r="Q16" s="396"/>
      <c r="R16" s="397"/>
      <c r="S16" s="399">
        <v>0</v>
      </c>
      <c r="T16" s="399">
        <v>0</v>
      </c>
      <c r="U16" s="396"/>
      <c r="V16" s="397"/>
      <c r="W16" s="399">
        <v>0</v>
      </c>
      <c r="X16" s="399">
        <v>0</v>
      </c>
      <c r="Y16" s="396"/>
      <c r="Z16" s="397"/>
      <c r="AA16" s="399">
        <v>0</v>
      </c>
      <c r="AB16" s="399">
        <v>0</v>
      </c>
      <c r="AC16" s="433"/>
      <c r="AD16" s="431"/>
      <c r="AE16" s="431"/>
      <c r="AF16" s="431"/>
      <c r="AG16" s="433"/>
      <c r="AH16" s="431"/>
      <c r="AI16" s="431"/>
      <c r="AJ16" s="431"/>
      <c r="AK16" s="396"/>
      <c r="AL16" s="397"/>
      <c r="AM16" s="399"/>
      <c r="AN16" s="426"/>
    </row>
    <row r="17" spans="1:40" s="65" customFormat="1" x14ac:dyDescent="0.2">
      <c r="A17" s="108"/>
      <c r="B17" s="413" t="s">
        <v>318</v>
      </c>
      <c r="C17" s="398">
        <v>106556712.39769025</v>
      </c>
      <c r="D17" s="399">
        <v>46138124.960000001</v>
      </c>
      <c r="E17" s="399">
        <v>34785388.416778281</v>
      </c>
      <c r="F17" s="399">
        <v>187480225.77446854</v>
      </c>
      <c r="G17" s="440"/>
      <c r="H17" s="398">
        <v>68053496.424039871</v>
      </c>
      <c r="I17" s="399">
        <v>39271922</v>
      </c>
      <c r="J17" s="399">
        <v>24457195.84862145</v>
      </c>
      <c r="K17" s="399">
        <v>131782614.27266131</v>
      </c>
      <c r="L17" s="440"/>
      <c r="M17" s="398">
        <v>782637598.19221258</v>
      </c>
      <c r="N17" s="399">
        <v>677761436.78999996</v>
      </c>
      <c r="O17" s="399">
        <v>712550583.59549022</v>
      </c>
      <c r="P17" s="399">
        <v>2172949618.577703</v>
      </c>
      <c r="Q17" s="398">
        <v>0</v>
      </c>
      <c r="R17" s="399">
        <v>0</v>
      </c>
      <c r="S17" s="399">
        <v>0</v>
      </c>
      <c r="T17" s="399">
        <v>0</v>
      </c>
      <c r="U17" s="398">
        <v>0</v>
      </c>
      <c r="V17" s="399">
        <v>0</v>
      </c>
      <c r="W17" s="399">
        <v>0</v>
      </c>
      <c r="X17" s="399">
        <v>0</v>
      </c>
      <c r="Y17" s="398">
        <v>0</v>
      </c>
      <c r="Z17" s="399">
        <v>0</v>
      </c>
      <c r="AA17" s="399">
        <v>0</v>
      </c>
      <c r="AB17" s="399">
        <v>0</v>
      </c>
      <c r="AC17" s="433"/>
      <c r="AD17" s="431"/>
      <c r="AE17" s="431"/>
      <c r="AF17" s="431"/>
      <c r="AG17" s="433"/>
      <c r="AH17" s="431"/>
      <c r="AI17" s="431"/>
      <c r="AJ17" s="431"/>
      <c r="AK17" s="398"/>
      <c r="AL17" s="399"/>
      <c r="AM17" s="399"/>
      <c r="AN17" s="426"/>
    </row>
    <row r="18" spans="1:40" ht="16.5" x14ac:dyDescent="0.25">
      <c r="B18" s="408"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5"/>
    </row>
    <row r="19" spans="1:40" x14ac:dyDescent="0.2">
      <c r="B19" s="415" t="s">
        <v>469</v>
      </c>
      <c r="C19" s="445"/>
      <c r="D19" s="444"/>
      <c r="E19" s="444"/>
      <c r="F19" s="444"/>
      <c r="G19" s="395"/>
      <c r="H19" s="445"/>
      <c r="I19" s="444"/>
      <c r="J19" s="444"/>
      <c r="K19" s="444"/>
      <c r="L19" s="395"/>
      <c r="M19" s="445"/>
      <c r="N19" s="444"/>
      <c r="O19" s="444"/>
      <c r="P19" s="444"/>
      <c r="Q19" s="445"/>
      <c r="R19" s="444"/>
      <c r="S19" s="444"/>
      <c r="T19" s="444"/>
      <c r="U19" s="445"/>
      <c r="V19" s="444"/>
      <c r="W19" s="444"/>
      <c r="X19" s="444"/>
      <c r="Y19" s="445"/>
      <c r="Z19" s="444"/>
      <c r="AA19" s="444"/>
      <c r="AB19" s="444"/>
      <c r="AC19" s="445"/>
      <c r="AD19" s="444"/>
      <c r="AE19" s="444"/>
      <c r="AF19" s="444"/>
      <c r="AG19" s="445"/>
      <c r="AH19" s="444"/>
      <c r="AI19" s="444"/>
      <c r="AJ19" s="444"/>
      <c r="AK19" s="445"/>
      <c r="AL19" s="444"/>
      <c r="AM19" s="444"/>
      <c r="AN19" s="446"/>
    </row>
    <row r="20" spans="1:40" ht="25.5" x14ac:dyDescent="0.2">
      <c r="B20" s="412" t="s">
        <v>470</v>
      </c>
      <c r="C20" s="433"/>
      <c r="D20" s="431"/>
      <c r="E20" s="431"/>
      <c r="F20" s="431"/>
      <c r="G20" s="400"/>
      <c r="H20" s="433"/>
      <c r="I20" s="431"/>
      <c r="J20" s="431"/>
      <c r="K20" s="431"/>
      <c r="L20" s="400"/>
      <c r="M20" s="433"/>
      <c r="N20" s="431"/>
      <c r="O20" s="431"/>
      <c r="P20" s="431"/>
      <c r="Q20" s="433"/>
      <c r="R20" s="431"/>
      <c r="S20" s="431"/>
      <c r="T20" s="431"/>
      <c r="U20" s="433"/>
      <c r="V20" s="431"/>
      <c r="W20" s="431"/>
      <c r="X20" s="431"/>
      <c r="Y20" s="433"/>
      <c r="Z20" s="431"/>
      <c r="AA20" s="431"/>
      <c r="AB20" s="431"/>
      <c r="AC20" s="433"/>
      <c r="AD20" s="431"/>
      <c r="AE20" s="431"/>
      <c r="AF20" s="431"/>
      <c r="AG20" s="433"/>
      <c r="AH20" s="431"/>
      <c r="AI20" s="431"/>
      <c r="AJ20" s="431"/>
      <c r="AK20" s="433"/>
      <c r="AL20" s="431"/>
      <c r="AM20" s="431"/>
      <c r="AN20" s="448"/>
    </row>
    <row r="21" spans="1:40" ht="25.5" x14ac:dyDescent="0.2">
      <c r="B21" s="413" t="s">
        <v>471</v>
      </c>
      <c r="C21" s="433"/>
      <c r="D21" s="431"/>
      <c r="E21" s="431"/>
      <c r="F21" s="431"/>
      <c r="G21" s="400"/>
      <c r="H21" s="433"/>
      <c r="I21" s="431"/>
      <c r="J21" s="431"/>
      <c r="K21" s="431"/>
      <c r="L21" s="400"/>
      <c r="M21" s="433"/>
      <c r="N21" s="431"/>
      <c r="O21" s="431"/>
      <c r="P21" s="431"/>
      <c r="Q21" s="433"/>
      <c r="R21" s="431"/>
      <c r="S21" s="431"/>
      <c r="T21" s="431"/>
      <c r="U21" s="433"/>
      <c r="V21" s="431"/>
      <c r="W21" s="431"/>
      <c r="X21" s="431"/>
      <c r="Y21" s="433"/>
      <c r="Z21" s="431"/>
      <c r="AA21" s="431"/>
      <c r="AB21" s="431"/>
      <c r="AC21" s="433"/>
      <c r="AD21" s="431"/>
      <c r="AE21" s="431"/>
      <c r="AF21" s="431"/>
      <c r="AG21" s="433"/>
      <c r="AH21" s="431"/>
      <c r="AI21" s="431"/>
      <c r="AJ21" s="431"/>
      <c r="AK21" s="433"/>
      <c r="AL21" s="431"/>
      <c r="AM21" s="431"/>
      <c r="AN21" s="448"/>
    </row>
    <row r="22" spans="1:40" x14ac:dyDescent="0.2">
      <c r="B22" s="412" t="s">
        <v>472</v>
      </c>
      <c r="C22" s="433"/>
      <c r="D22" s="431"/>
      <c r="E22" s="431"/>
      <c r="F22" s="431"/>
      <c r="G22" s="400"/>
      <c r="H22" s="433"/>
      <c r="I22" s="431"/>
      <c r="J22" s="431"/>
      <c r="K22" s="431"/>
      <c r="L22" s="400"/>
      <c r="M22" s="433"/>
      <c r="N22" s="431"/>
      <c r="O22" s="431"/>
      <c r="P22" s="431"/>
      <c r="Q22" s="433"/>
      <c r="R22" s="431"/>
      <c r="S22" s="431"/>
      <c r="T22" s="431"/>
      <c r="U22" s="433"/>
      <c r="V22" s="431"/>
      <c r="W22" s="431"/>
      <c r="X22" s="431"/>
      <c r="Y22" s="433"/>
      <c r="Z22" s="431"/>
      <c r="AA22" s="431"/>
      <c r="AB22" s="431"/>
      <c r="AC22" s="433"/>
      <c r="AD22" s="431"/>
      <c r="AE22" s="431"/>
      <c r="AF22" s="431"/>
      <c r="AG22" s="433"/>
      <c r="AH22" s="431"/>
      <c r="AI22" s="431"/>
      <c r="AJ22" s="431"/>
      <c r="AK22" s="433"/>
      <c r="AL22" s="431"/>
      <c r="AM22" s="431"/>
      <c r="AN22" s="448"/>
    </row>
    <row r="23" spans="1:40" x14ac:dyDescent="0.2">
      <c r="B23" s="412" t="s">
        <v>473</v>
      </c>
      <c r="C23" s="433"/>
      <c r="D23" s="431"/>
      <c r="E23" s="431"/>
      <c r="F23" s="431"/>
      <c r="G23" s="400"/>
      <c r="H23" s="433"/>
      <c r="I23" s="431"/>
      <c r="J23" s="431"/>
      <c r="K23" s="431"/>
      <c r="L23" s="400"/>
      <c r="M23" s="433"/>
      <c r="N23" s="431"/>
      <c r="O23" s="431"/>
      <c r="P23" s="431"/>
      <c r="Q23" s="433"/>
      <c r="R23" s="431"/>
      <c r="S23" s="431"/>
      <c r="T23" s="431"/>
      <c r="U23" s="433"/>
      <c r="V23" s="431"/>
      <c r="W23" s="431"/>
      <c r="X23" s="431"/>
      <c r="Y23" s="433"/>
      <c r="Z23" s="431"/>
      <c r="AA23" s="431"/>
      <c r="AB23" s="431"/>
      <c r="AC23" s="433"/>
      <c r="AD23" s="431"/>
      <c r="AE23" s="431"/>
      <c r="AF23" s="431"/>
      <c r="AG23" s="433"/>
      <c r="AH23" s="431"/>
      <c r="AI23" s="431"/>
      <c r="AJ23" s="431"/>
      <c r="AK23" s="433"/>
      <c r="AL23" s="431"/>
      <c r="AM23" s="431"/>
      <c r="AN23" s="448"/>
    </row>
    <row r="24" spans="1:40" x14ac:dyDescent="0.2">
      <c r="B24" s="412" t="s">
        <v>474</v>
      </c>
      <c r="C24" s="433"/>
      <c r="D24" s="431"/>
      <c r="E24" s="431"/>
      <c r="F24" s="431"/>
      <c r="G24" s="400"/>
      <c r="H24" s="433"/>
      <c r="I24" s="431"/>
      <c r="J24" s="431"/>
      <c r="K24" s="431"/>
      <c r="L24" s="400"/>
      <c r="M24" s="433"/>
      <c r="N24" s="431"/>
      <c r="O24" s="431"/>
      <c r="P24" s="431"/>
      <c r="Q24" s="433"/>
      <c r="R24" s="431"/>
      <c r="S24" s="431"/>
      <c r="T24" s="431"/>
      <c r="U24" s="433"/>
      <c r="V24" s="431"/>
      <c r="W24" s="431"/>
      <c r="X24" s="431"/>
      <c r="Y24" s="433"/>
      <c r="Z24" s="431"/>
      <c r="AA24" s="431"/>
      <c r="AB24" s="431"/>
      <c r="AC24" s="433"/>
      <c r="AD24" s="431"/>
      <c r="AE24" s="431"/>
      <c r="AF24" s="431"/>
      <c r="AG24" s="433"/>
      <c r="AH24" s="431"/>
      <c r="AI24" s="431"/>
      <c r="AJ24" s="431"/>
      <c r="AK24" s="433"/>
      <c r="AL24" s="431"/>
      <c r="AM24" s="431"/>
      <c r="AN24" s="448"/>
    </row>
    <row r="25" spans="1:40" x14ac:dyDescent="0.2">
      <c r="B25" s="420" t="s">
        <v>475</v>
      </c>
      <c r="C25" s="433"/>
      <c r="D25" s="431"/>
      <c r="E25" s="431"/>
      <c r="F25" s="431"/>
      <c r="G25" s="400"/>
      <c r="H25" s="433"/>
      <c r="I25" s="431"/>
      <c r="J25" s="431"/>
      <c r="K25" s="431"/>
      <c r="L25" s="400"/>
      <c r="M25" s="433"/>
      <c r="N25" s="431"/>
      <c r="O25" s="431"/>
      <c r="P25" s="431"/>
      <c r="Q25" s="433"/>
      <c r="R25" s="431"/>
      <c r="S25" s="431"/>
      <c r="T25" s="431"/>
      <c r="U25" s="433"/>
      <c r="V25" s="431"/>
      <c r="W25" s="431"/>
      <c r="X25" s="431"/>
      <c r="Y25" s="433"/>
      <c r="Z25" s="431"/>
      <c r="AA25" s="431"/>
      <c r="AB25" s="431"/>
      <c r="AC25" s="433"/>
      <c r="AD25" s="431"/>
      <c r="AE25" s="431"/>
      <c r="AF25" s="431"/>
      <c r="AG25" s="433"/>
      <c r="AH25" s="431"/>
      <c r="AI25" s="431"/>
      <c r="AJ25" s="431"/>
      <c r="AK25" s="433"/>
      <c r="AL25" s="431"/>
      <c r="AM25" s="431"/>
      <c r="AN25" s="448"/>
    </row>
    <row r="26" spans="1:40" x14ac:dyDescent="0.2">
      <c r="B26" s="412" t="s">
        <v>488</v>
      </c>
      <c r="C26" s="433"/>
      <c r="D26" s="431"/>
      <c r="E26" s="431"/>
      <c r="F26" s="431"/>
      <c r="G26" s="400"/>
      <c r="H26" s="433"/>
      <c r="I26" s="431"/>
      <c r="J26" s="431"/>
      <c r="K26" s="431"/>
      <c r="L26" s="400"/>
      <c r="M26" s="433"/>
      <c r="N26" s="431"/>
      <c r="O26" s="431"/>
      <c r="P26" s="431"/>
      <c r="Q26" s="433"/>
      <c r="R26" s="431"/>
      <c r="S26" s="431"/>
      <c r="T26" s="431"/>
      <c r="U26" s="433"/>
      <c r="V26" s="431"/>
      <c r="W26" s="431"/>
      <c r="X26" s="431"/>
      <c r="Y26" s="433"/>
      <c r="Z26" s="431"/>
      <c r="AA26" s="431"/>
      <c r="AB26" s="431"/>
      <c r="AC26" s="433"/>
      <c r="AD26" s="431"/>
      <c r="AE26" s="431"/>
      <c r="AF26" s="431"/>
      <c r="AG26" s="433"/>
      <c r="AH26" s="431"/>
      <c r="AI26" s="431"/>
      <c r="AJ26" s="431"/>
      <c r="AK26" s="433"/>
      <c r="AL26" s="431"/>
      <c r="AM26" s="431"/>
      <c r="AN26" s="448"/>
    </row>
    <row r="27" spans="1:40" ht="29.25" customHeight="1" x14ac:dyDescent="0.2">
      <c r="B27" s="412" t="s">
        <v>476</v>
      </c>
      <c r="C27" s="433"/>
      <c r="D27" s="431"/>
      <c r="E27" s="431"/>
      <c r="F27" s="431"/>
      <c r="G27" s="400"/>
      <c r="H27" s="433"/>
      <c r="I27" s="431"/>
      <c r="J27" s="431"/>
      <c r="K27" s="431"/>
      <c r="L27" s="400"/>
      <c r="M27" s="433"/>
      <c r="N27" s="431"/>
      <c r="O27" s="431"/>
      <c r="P27" s="431"/>
      <c r="Q27" s="433"/>
      <c r="R27" s="431"/>
      <c r="S27" s="431"/>
      <c r="T27" s="431"/>
      <c r="U27" s="433"/>
      <c r="V27" s="431"/>
      <c r="W27" s="431"/>
      <c r="X27" s="431"/>
      <c r="Y27" s="433"/>
      <c r="Z27" s="431"/>
      <c r="AA27" s="431"/>
      <c r="AB27" s="431"/>
      <c r="AC27" s="433"/>
      <c r="AD27" s="431"/>
      <c r="AE27" s="431"/>
      <c r="AF27" s="431"/>
      <c r="AG27" s="433"/>
      <c r="AH27" s="431"/>
      <c r="AI27" s="431"/>
      <c r="AJ27" s="431"/>
      <c r="AK27" s="433"/>
      <c r="AL27" s="431"/>
      <c r="AM27" s="431"/>
      <c r="AN27" s="448"/>
    </row>
    <row r="28" spans="1:40" x14ac:dyDescent="0.2">
      <c r="B28" s="413" t="s">
        <v>477</v>
      </c>
      <c r="C28" s="433"/>
      <c r="D28" s="431"/>
      <c r="E28" s="431"/>
      <c r="F28" s="431"/>
      <c r="G28" s="400"/>
      <c r="H28" s="433"/>
      <c r="I28" s="431"/>
      <c r="J28" s="431"/>
      <c r="K28" s="431"/>
      <c r="L28" s="400"/>
      <c r="M28" s="433"/>
      <c r="N28" s="431"/>
      <c r="O28" s="431"/>
      <c r="P28" s="431"/>
      <c r="Q28" s="433"/>
      <c r="R28" s="431"/>
      <c r="S28" s="431"/>
      <c r="T28" s="431"/>
      <c r="U28" s="433"/>
      <c r="V28" s="431"/>
      <c r="W28" s="431"/>
      <c r="X28" s="431"/>
      <c r="Y28" s="433"/>
      <c r="Z28" s="431"/>
      <c r="AA28" s="431"/>
      <c r="AB28" s="431"/>
      <c r="AC28" s="433"/>
      <c r="AD28" s="431"/>
      <c r="AE28" s="431"/>
      <c r="AF28" s="431"/>
      <c r="AG28" s="433"/>
      <c r="AH28" s="431"/>
      <c r="AI28" s="431"/>
      <c r="AJ28" s="431"/>
      <c r="AK28" s="433"/>
      <c r="AL28" s="431"/>
      <c r="AM28" s="431"/>
      <c r="AN28" s="448"/>
    </row>
    <row r="29" spans="1:40" ht="25.5" x14ac:dyDescent="0.2">
      <c r="B29" s="417" t="s">
        <v>478</v>
      </c>
      <c r="C29" s="433"/>
      <c r="D29" s="431"/>
      <c r="E29" s="431"/>
      <c r="F29" s="431"/>
      <c r="G29" s="400"/>
      <c r="H29" s="433"/>
      <c r="I29" s="431"/>
      <c r="J29" s="431"/>
      <c r="K29" s="431"/>
      <c r="L29" s="400"/>
      <c r="M29" s="433"/>
      <c r="N29" s="431"/>
      <c r="O29" s="431"/>
      <c r="P29" s="431"/>
      <c r="Q29" s="433"/>
      <c r="R29" s="431"/>
      <c r="S29" s="431"/>
      <c r="T29" s="431"/>
      <c r="U29" s="433"/>
      <c r="V29" s="431"/>
      <c r="W29" s="431"/>
      <c r="X29" s="431"/>
      <c r="Y29" s="433"/>
      <c r="Z29" s="431"/>
      <c r="AA29" s="431"/>
      <c r="AB29" s="431"/>
      <c r="AC29" s="433"/>
      <c r="AD29" s="431"/>
      <c r="AE29" s="431"/>
      <c r="AF29" s="431"/>
      <c r="AG29" s="433"/>
      <c r="AH29" s="431"/>
      <c r="AI29" s="431"/>
      <c r="AJ29" s="431"/>
      <c r="AK29" s="433"/>
      <c r="AL29" s="431"/>
      <c r="AM29" s="431"/>
      <c r="AN29" s="448"/>
    </row>
    <row r="30" spans="1:40" x14ac:dyDescent="0.2">
      <c r="B30" s="416" t="s">
        <v>479</v>
      </c>
      <c r="C30" s="433"/>
      <c r="D30" s="431"/>
      <c r="E30" s="431"/>
      <c r="F30" s="431"/>
      <c r="G30" s="458"/>
      <c r="H30" s="433"/>
      <c r="I30" s="431"/>
      <c r="J30" s="431"/>
      <c r="K30" s="431"/>
      <c r="L30" s="458"/>
      <c r="M30" s="433"/>
      <c r="N30" s="431"/>
      <c r="O30" s="431"/>
      <c r="P30" s="431"/>
      <c r="Q30" s="433"/>
      <c r="R30" s="431"/>
      <c r="S30" s="431"/>
      <c r="T30" s="431"/>
      <c r="U30" s="433"/>
      <c r="V30" s="431"/>
      <c r="W30" s="431"/>
      <c r="X30" s="431"/>
      <c r="Y30" s="433"/>
      <c r="Z30" s="431"/>
      <c r="AA30" s="431"/>
      <c r="AB30" s="431"/>
      <c r="AC30" s="433"/>
      <c r="AD30" s="431"/>
      <c r="AE30" s="431"/>
      <c r="AF30" s="431"/>
      <c r="AG30" s="433"/>
      <c r="AH30" s="431"/>
      <c r="AI30" s="431"/>
      <c r="AJ30" s="431"/>
      <c r="AK30" s="433"/>
      <c r="AL30" s="431"/>
      <c r="AM30" s="431"/>
      <c r="AN30" s="448"/>
    </row>
    <row r="31" spans="1:40" ht="25.5" x14ac:dyDescent="0.2">
      <c r="B31" s="412" t="s">
        <v>480</v>
      </c>
      <c r="C31" s="433"/>
      <c r="D31" s="431"/>
      <c r="E31" s="431"/>
      <c r="F31" s="431"/>
      <c r="G31" s="400"/>
      <c r="H31" s="433"/>
      <c r="I31" s="431"/>
      <c r="J31" s="431"/>
      <c r="K31" s="431"/>
      <c r="L31" s="400"/>
      <c r="M31" s="433"/>
      <c r="N31" s="431"/>
      <c r="O31" s="431"/>
      <c r="P31" s="431"/>
      <c r="Q31" s="433"/>
      <c r="R31" s="431"/>
      <c r="S31" s="431"/>
      <c r="T31" s="431"/>
      <c r="U31" s="433"/>
      <c r="V31" s="431"/>
      <c r="W31" s="431"/>
      <c r="X31" s="431"/>
      <c r="Y31" s="433"/>
      <c r="Z31" s="431"/>
      <c r="AA31" s="431"/>
      <c r="AB31" s="431"/>
      <c r="AC31" s="433"/>
      <c r="AD31" s="431"/>
      <c r="AE31" s="431"/>
      <c r="AF31" s="431"/>
      <c r="AG31" s="433"/>
      <c r="AH31" s="431"/>
      <c r="AI31" s="431"/>
      <c r="AJ31" s="431"/>
      <c r="AK31" s="433"/>
      <c r="AL31" s="431"/>
      <c r="AM31" s="431"/>
      <c r="AN31" s="448"/>
    </row>
    <row r="32" spans="1:40" ht="25.5" x14ac:dyDescent="0.2">
      <c r="B32" s="412" t="s">
        <v>428</v>
      </c>
      <c r="C32" s="433"/>
      <c r="D32" s="431"/>
      <c r="E32" s="431"/>
      <c r="F32" s="431"/>
      <c r="G32" s="400"/>
      <c r="H32" s="433"/>
      <c r="I32" s="431"/>
      <c r="J32" s="431"/>
      <c r="K32" s="431"/>
      <c r="L32" s="400"/>
      <c r="M32" s="433"/>
      <c r="N32" s="431"/>
      <c r="O32" s="431"/>
      <c r="P32" s="431"/>
      <c r="Q32" s="433"/>
      <c r="R32" s="431"/>
      <c r="S32" s="431"/>
      <c r="T32" s="431"/>
      <c r="U32" s="433"/>
      <c r="V32" s="431"/>
      <c r="W32" s="431"/>
      <c r="X32" s="431"/>
      <c r="Y32" s="433"/>
      <c r="Z32" s="431"/>
      <c r="AA32" s="431"/>
      <c r="AB32" s="431"/>
      <c r="AC32" s="433"/>
      <c r="AD32" s="431"/>
      <c r="AE32" s="431"/>
      <c r="AF32" s="431"/>
      <c r="AG32" s="433"/>
      <c r="AH32" s="431"/>
      <c r="AI32" s="431"/>
      <c r="AJ32" s="431"/>
      <c r="AK32" s="433"/>
      <c r="AL32" s="431"/>
      <c r="AM32" s="431"/>
      <c r="AN32" s="448"/>
    </row>
    <row r="33" spans="1:40" x14ac:dyDescent="0.2">
      <c r="B33" s="417" t="s">
        <v>481</v>
      </c>
      <c r="C33" s="433"/>
      <c r="D33" s="431"/>
      <c r="E33" s="431"/>
      <c r="F33" s="431"/>
      <c r="G33" s="400"/>
      <c r="H33" s="433"/>
      <c r="I33" s="431"/>
      <c r="J33" s="431"/>
      <c r="K33" s="431"/>
      <c r="L33" s="400"/>
      <c r="M33" s="433"/>
      <c r="N33" s="431"/>
      <c r="O33" s="431"/>
      <c r="P33" s="431"/>
      <c r="Q33" s="433"/>
      <c r="R33" s="431"/>
      <c r="S33" s="431"/>
      <c r="T33" s="431"/>
      <c r="U33" s="433"/>
      <c r="V33" s="431"/>
      <c r="W33" s="431"/>
      <c r="X33" s="431"/>
      <c r="Y33" s="433"/>
      <c r="Z33" s="431"/>
      <c r="AA33" s="431"/>
      <c r="AB33" s="431"/>
      <c r="AC33" s="433"/>
      <c r="AD33" s="431"/>
      <c r="AE33" s="431"/>
      <c r="AF33" s="431"/>
      <c r="AG33" s="433"/>
      <c r="AH33" s="431"/>
      <c r="AI33" s="431"/>
      <c r="AJ33" s="431"/>
      <c r="AK33" s="433"/>
      <c r="AL33" s="431"/>
      <c r="AM33" s="431"/>
      <c r="AN33" s="448"/>
    </row>
    <row r="34" spans="1:40" x14ac:dyDescent="0.2">
      <c r="B34" s="416" t="s">
        <v>482</v>
      </c>
      <c r="C34" s="449"/>
      <c r="D34" s="450"/>
      <c r="E34" s="450"/>
      <c r="F34" s="450"/>
      <c r="G34" s="456"/>
      <c r="H34" s="449"/>
      <c r="I34" s="450"/>
      <c r="J34" s="450"/>
      <c r="K34" s="450"/>
      <c r="L34" s="456"/>
      <c r="M34" s="449"/>
      <c r="N34" s="450"/>
      <c r="O34" s="450"/>
      <c r="P34" s="450"/>
      <c r="Q34" s="449"/>
      <c r="R34" s="450"/>
      <c r="S34" s="450"/>
      <c r="T34" s="450"/>
      <c r="U34" s="449"/>
      <c r="V34" s="450"/>
      <c r="W34" s="450"/>
      <c r="X34" s="450"/>
      <c r="Y34" s="449"/>
      <c r="Z34" s="450"/>
      <c r="AA34" s="450"/>
      <c r="AB34" s="450"/>
      <c r="AC34" s="449"/>
      <c r="AD34" s="450"/>
      <c r="AE34" s="450"/>
      <c r="AF34" s="450"/>
      <c r="AG34" s="449"/>
      <c r="AH34" s="450"/>
      <c r="AI34" s="450"/>
      <c r="AJ34" s="450"/>
      <c r="AK34" s="449"/>
      <c r="AL34" s="450"/>
      <c r="AM34" s="450"/>
      <c r="AN34" s="457"/>
    </row>
    <row r="35" spans="1:40" ht="25.5" x14ac:dyDescent="0.2">
      <c r="B35" s="416" t="s">
        <v>483</v>
      </c>
      <c r="C35" s="433"/>
      <c r="D35" s="431"/>
      <c r="E35" s="431"/>
      <c r="F35" s="431"/>
      <c r="G35" s="464"/>
      <c r="H35" s="433"/>
      <c r="I35" s="431"/>
      <c r="J35" s="431"/>
      <c r="K35" s="431"/>
      <c r="L35" s="464"/>
      <c r="M35" s="433"/>
      <c r="N35" s="431"/>
      <c r="O35" s="431"/>
      <c r="P35" s="431"/>
      <c r="Q35" s="433"/>
      <c r="R35" s="431"/>
      <c r="S35" s="431"/>
      <c r="T35" s="431"/>
      <c r="U35" s="433"/>
      <c r="V35" s="431"/>
      <c r="W35" s="431"/>
      <c r="X35" s="431"/>
      <c r="Y35" s="433"/>
      <c r="Z35" s="431"/>
      <c r="AA35" s="431"/>
      <c r="AB35" s="431"/>
      <c r="AC35" s="433"/>
      <c r="AD35" s="431"/>
      <c r="AE35" s="431"/>
      <c r="AF35" s="431"/>
      <c r="AG35" s="433"/>
      <c r="AH35" s="431"/>
      <c r="AI35" s="431"/>
      <c r="AJ35" s="431"/>
      <c r="AK35" s="433"/>
      <c r="AL35" s="431"/>
      <c r="AM35" s="431"/>
      <c r="AN35" s="448"/>
    </row>
    <row r="36" spans="1:40" ht="25.5" x14ac:dyDescent="0.2">
      <c r="B36" s="417" t="s">
        <v>484</v>
      </c>
      <c r="C36" s="433"/>
      <c r="D36" s="431"/>
      <c r="E36" s="431"/>
      <c r="F36" s="431"/>
      <c r="G36" s="465"/>
      <c r="H36" s="433"/>
      <c r="I36" s="431"/>
      <c r="J36" s="431"/>
      <c r="K36" s="431"/>
      <c r="L36" s="465"/>
      <c r="M36" s="433"/>
      <c r="N36" s="431"/>
      <c r="O36" s="431"/>
      <c r="P36" s="431"/>
      <c r="Q36" s="433"/>
      <c r="R36" s="431"/>
      <c r="S36" s="431"/>
      <c r="T36" s="431"/>
      <c r="U36" s="433"/>
      <c r="V36" s="431"/>
      <c r="W36" s="431"/>
      <c r="X36" s="431"/>
      <c r="Y36" s="433"/>
      <c r="Z36" s="431"/>
      <c r="AA36" s="431"/>
      <c r="AB36" s="431"/>
      <c r="AC36" s="433"/>
      <c r="AD36" s="431"/>
      <c r="AE36" s="431"/>
      <c r="AF36" s="431"/>
      <c r="AG36" s="433"/>
      <c r="AH36" s="431"/>
      <c r="AI36" s="431"/>
      <c r="AJ36" s="431"/>
      <c r="AK36" s="433"/>
      <c r="AL36" s="431"/>
      <c r="AM36" s="431"/>
      <c r="AN36" s="448"/>
    </row>
    <row r="37" spans="1:40" ht="16.5" x14ac:dyDescent="0.25">
      <c r="B37" s="408"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5"/>
    </row>
    <row r="38" spans="1:40" x14ac:dyDescent="0.2">
      <c r="B38" s="414" t="s">
        <v>415</v>
      </c>
      <c r="C38" s="470">
        <v>35563.5</v>
      </c>
      <c r="D38" s="471">
        <v>13894.5</v>
      </c>
      <c r="E38" s="472">
        <v>8825.0833333333339</v>
      </c>
      <c r="F38" s="472">
        <v>58283.083333333336</v>
      </c>
      <c r="G38" s="473"/>
      <c r="H38" s="470">
        <v>11759.666666666666</v>
      </c>
      <c r="I38" s="471">
        <v>6613.8333333333339</v>
      </c>
      <c r="J38" s="472">
        <v>4361.166666666667</v>
      </c>
      <c r="K38" s="472">
        <v>22734.666666666668</v>
      </c>
      <c r="L38" s="473"/>
      <c r="M38" s="470">
        <v>147807.58333333334</v>
      </c>
      <c r="N38" s="471">
        <v>125135.41666666667</v>
      </c>
      <c r="O38" s="472">
        <v>126622.25</v>
      </c>
      <c r="P38" s="472">
        <v>399565.25</v>
      </c>
      <c r="Q38" s="474"/>
      <c r="R38" s="475"/>
      <c r="S38" s="472">
        <f>'[1]Pt 1 Summary of Data'!V$59/12+IF(AND(OR('[1]Company Information'!$C$12="District of Columbia",'[1]Company Information'!$C$12="Massachusetts",'[1]Company Information'!$C$12="Vermont"),SUM($Q$6:$T$7,$Q$15:$T$16,$Q$38:$R$38)&lt;&gt;0),'[1]Pt 1 Summary of Data'!Y$59,0)/12</f>
        <v>0</v>
      </c>
      <c r="T38" s="472">
        <f>SUM(Q$38:S$38)+IF(AND(OR('[1]Company Information'!$C$12="District of Columbia",'[1]Company Information'!$C$12="Massachusetts",'[1]Company Information'!$C$12="Vermont"),SUM($Q$6:$T$7,$Q$15:$T$16,$Q$38:$R$38)&lt;&gt;0,SUM(Q$38:R$38)&lt;&gt;SUM(U$38:V$38)),SUM(U$38:V$38),0)</f>
        <v>0</v>
      </c>
      <c r="U38" s="474"/>
      <c r="V38" s="475"/>
      <c r="W38" s="472">
        <f>'[1]Pt 1 Summary of Data'!Y$59/12+IF(AND(OR('[1]Company Information'!$C$12="District of Columbia",'[1]Company Information'!$C$12="Massachusetts",'[1]Company Information'!$C$12="Vermont"),SUM($U$6:$X$7,$U$15:$X$16,$U$38:$V$38)&lt;&gt;0),'[1]Pt 1 Summary of Data'!V$59,0)/12</f>
        <v>0</v>
      </c>
      <c r="X38" s="472">
        <f>SUM(U$38:W$38)+IF(AND(OR('[1]Company Information'!$C$12="District of Columbia",'[1]Company Information'!$C$12="Massachusetts",'[1]Company Information'!$C$12="Vermont"),SUM($U$6:$X$7,$U$15:$X$16,$U$38:$V$38)&lt;&gt;0,SUM(U$38:V$38)&lt;&gt;SUM(Q$38:R$38)),SUM(Q$38:R$38),0)</f>
        <v>0</v>
      </c>
      <c r="Y38" s="474"/>
      <c r="Z38" s="475"/>
      <c r="AA38" s="472">
        <f>'[1]Pt 1 Summary of Data'!AB$59/12</f>
        <v>0</v>
      </c>
      <c r="AB38" s="472">
        <f>SUM(Y$38:AA$38)</f>
        <v>0</v>
      </c>
      <c r="AC38" s="476"/>
      <c r="AD38" s="477"/>
      <c r="AE38" s="477"/>
      <c r="AF38" s="477"/>
      <c r="AG38" s="476"/>
      <c r="AH38" s="477"/>
      <c r="AI38" s="477"/>
      <c r="AJ38" s="477"/>
      <c r="AK38" s="471"/>
      <c r="AL38" s="471"/>
      <c r="AM38" s="472"/>
      <c r="AN38" s="478"/>
    </row>
    <row r="39" spans="1:40" x14ac:dyDescent="0.2">
      <c r="B39" s="412" t="s">
        <v>320</v>
      </c>
      <c r="C39" s="479"/>
      <c r="D39" s="480"/>
      <c r="E39" s="480"/>
      <c r="F39" s="481">
        <v>8.0241199999999992E-3</v>
      </c>
      <c r="G39" s="482"/>
      <c r="H39" s="479"/>
      <c r="I39" s="480"/>
      <c r="J39" s="480"/>
      <c r="K39" s="483">
        <v>1.7510222222222219E-2</v>
      </c>
      <c r="L39" s="482"/>
      <c r="M39" s="479"/>
      <c r="N39" s="480"/>
      <c r="O39" s="480"/>
      <c r="P39" s="483">
        <v>0</v>
      </c>
      <c r="Q39" s="479"/>
      <c r="R39" s="480"/>
      <c r="S39" s="480"/>
      <c r="T39" s="483">
        <f ca="1">IF(OR(T$38&lt;1000,T$38&gt;=75000,AND(Q$38&gt;=1000,R$38&gt;=1000,S$38&gt;=1000,Q$46&lt;Q$50,R$46&lt;R$50,S$46&lt;S$50)),0,VLOOKUP(T$38,'[1]Reference Tables'!$A$4:$B$11,2)+((T$38-VLOOKUP(T$38,'[1]Reference Tables'!$A$4:$B$11,1))*(OFFSET(INDEX('[1]Reference Tables'!$A$4:$A$11,MATCH(T$38,'[1]Reference Tables'!$A$4:$A$11)),1,1)-VLOOKUP(T$38,'[1]Reference Tables'!$A$4:$B$11,2))/(OFFSET(INDEX('[1]Reference Tables'!$A$4:$A$11,MATCH(T$38,'[1]Reference Tables'!$A$4:$A$11)),1,0)-VLOOKUP(T$38,'[1]Reference Tables'!$A$4:$B$11,1))))</f>
        <v>0</v>
      </c>
      <c r="U39" s="479"/>
      <c r="V39" s="480"/>
      <c r="W39" s="480"/>
      <c r="X39" s="483">
        <f ca="1">IF(OR(X$38&lt;1000,X$38&gt;=75000,AND(U$38&gt;=1000,V$38&gt;=1000,W$38&gt;=1000,U$46&lt;U$50,V$46&lt;V$50,W$46&lt;W$50)),0,VLOOKUP(X$38,'[1]Reference Tables'!$A$4:$B$11,2)+((X$38-VLOOKUP(X$38,'[1]Reference Tables'!$A$4:$B$11,1))*(OFFSET(INDEX('[1]Reference Tables'!$A$4:$A$11,MATCH(X$38,'[1]Reference Tables'!$A$4:$A$11)),1,1)-VLOOKUP(X$38,'[1]Reference Tables'!$A$4:$B$11,2))/(OFFSET(INDEX('[1]Reference Tables'!$A$4:$A$11,MATCH(X$38,'[1]Reference Tables'!$A$4:$A$11)),1,0)-VLOOKUP(X$38,'[1]Reference Tables'!$A$4:$B$11,1))))</f>
        <v>0</v>
      </c>
      <c r="Y39" s="479"/>
      <c r="Z39" s="480"/>
      <c r="AA39" s="480"/>
      <c r="AB39" s="483">
        <f ca="1">IF(OR(AB$38&lt;1000,AB$38&gt;=75000,AND(Y$38&gt;=1000,Z$38&gt;=1000,AA$38&gt;=1000,Y$46&lt;Y$50,Z$46&lt;Z$50,AA$46&lt;AA$50)),0,VLOOKUP(AB$38,'[1]Reference Tables'!$A$4:$B$11,2)+((AB$38-VLOOKUP(AB$38,'[1]Reference Tables'!$A$4:$B$11,1))*(OFFSET(INDEX('[1]Reference Tables'!$A$4:$A$11,MATCH(AB$38,'[1]Reference Tables'!$A$4:$A$11)),1,1)-VLOOKUP(AB$38,'[1]Reference Tables'!$A$4:$B$11,2))/(OFFSET(INDEX('[1]Reference Tables'!$A$4:$A$11,MATCH(AB$38,'[1]Reference Tables'!$A$4:$A$11)),1,0)-VLOOKUP(AB$38,'[1]Reference Tables'!$A$4:$B$11,1))))</f>
        <v>0</v>
      </c>
      <c r="AC39" s="484"/>
      <c r="AD39" s="485"/>
      <c r="AE39" s="485"/>
      <c r="AF39" s="485"/>
      <c r="AG39" s="484"/>
      <c r="AH39" s="485"/>
      <c r="AI39" s="485"/>
      <c r="AJ39" s="485"/>
      <c r="AK39" s="484"/>
      <c r="AL39" s="480"/>
      <c r="AM39" s="480"/>
      <c r="AN39" s="486"/>
    </row>
    <row r="40" spans="1:40" s="10" customFormat="1" x14ac:dyDescent="0.2">
      <c r="A40" s="107"/>
      <c r="B40" s="418" t="s">
        <v>321</v>
      </c>
      <c r="C40" s="484"/>
      <c r="D40" s="485"/>
      <c r="E40" s="485"/>
      <c r="F40" s="487"/>
      <c r="G40" s="482"/>
      <c r="H40" s="484"/>
      <c r="I40" s="485"/>
      <c r="J40" s="485"/>
      <c r="K40" s="487"/>
      <c r="L40" s="482"/>
      <c r="M40" s="484"/>
      <c r="N40" s="485"/>
      <c r="O40" s="485"/>
      <c r="P40" s="487"/>
      <c r="Q40" s="484"/>
      <c r="R40" s="485"/>
      <c r="S40" s="485"/>
      <c r="T40" s="487"/>
      <c r="U40" s="484"/>
      <c r="V40" s="485"/>
      <c r="W40" s="485"/>
      <c r="X40" s="487"/>
      <c r="Y40" s="484"/>
      <c r="Z40" s="485"/>
      <c r="AA40" s="485"/>
      <c r="AB40" s="487"/>
      <c r="AC40" s="484"/>
      <c r="AD40" s="485"/>
      <c r="AE40" s="485"/>
      <c r="AF40" s="485"/>
      <c r="AG40" s="484"/>
      <c r="AH40" s="485"/>
      <c r="AI40" s="485"/>
      <c r="AJ40" s="485"/>
      <c r="AK40" s="484"/>
      <c r="AL40" s="485"/>
      <c r="AM40" s="485"/>
      <c r="AN40" s="488"/>
    </row>
    <row r="41" spans="1:40" x14ac:dyDescent="0.2">
      <c r="A41" s="109"/>
      <c r="B41" s="412" t="s">
        <v>322</v>
      </c>
      <c r="C41" s="484"/>
      <c r="D41" s="485"/>
      <c r="E41" s="485"/>
      <c r="F41" s="489">
        <v>1</v>
      </c>
      <c r="G41" s="482"/>
      <c r="H41" s="484"/>
      <c r="I41" s="485"/>
      <c r="J41" s="485"/>
      <c r="K41" s="489">
        <v>1</v>
      </c>
      <c r="L41" s="482"/>
      <c r="M41" s="484"/>
      <c r="N41" s="485"/>
      <c r="O41" s="485"/>
      <c r="P41" s="489">
        <v>1</v>
      </c>
      <c r="Q41" s="484"/>
      <c r="R41" s="485"/>
      <c r="S41" s="485"/>
      <c r="T41" s="489">
        <f ca="1">IF(T$40&lt;2500,1,(MIN(VLOOKUP(T$40,'[1]Reference Tables'!$A$17:$B$20,2)+((T$40-VLOOKUP(T$40,'[1]Reference Tables'!$A$17:$B$20,1))*(OFFSET(INDEX('[1]Reference Tables'!$A$17:$A$20,MATCH(T$40,'[1]Reference Tables'!$A$17:$A$20)),1,1)-VLOOKUP(T$40,'[1]Reference Tables'!$A$17:$B$20,2))/(OFFSET(INDEX('[1]Reference Tables'!$A$17:$A$20,MATCH(T$40,'[1]Reference Tables'!$A$17:$A$20)),1,0)-VLOOKUP(T$40,'[1]Reference Tables'!$A$17:$B$20,1))),1.736)))</f>
        <v>1</v>
      </c>
      <c r="U41" s="484"/>
      <c r="V41" s="485"/>
      <c r="W41" s="485"/>
      <c r="X41" s="489">
        <f ca="1">IF(X$40&lt;2500,1,(MIN(VLOOKUP(X$40,'[1]Reference Tables'!$A$17:$B$20,2)+((X$40-VLOOKUP(X$40,'[1]Reference Tables'!$A$17:$B$20,1))*(OFFSET(INDEX('[1]Reference Tables'!$A$17:$A$20,MATCH(X$40,'[1]Reference Tables'!$A$17:$A$20)),1,1)-VLOOKUP(X$40,'[1]Reference Tables'!$A$17:$B$20,2))/(OFFSET(INDEX('[1]Reference Tables'!$A$17:$A$20,MATCH(X$40,'[1]Reference Tables'!$A$17:$A$20)),1,0)-VLOOKUP(X$40,'[1]Reference Tables'!$A$17:$B$20,1))),1.736)))</f>
        <v>1</v>
      </c>
      <c r="Y41" s="484"/>
      <c r="Z41" s="485"/>
      <c r="AA41" s="485"/>
      <c r="AB41" s="489">
        <f ca="1">IF(AB$40&lt;2500,1,(MIN(VLOOKUP(AB$40,'[1]Reference Tables'!$A$17:$B$20,2)+((AB$40-VLOOKUP(AB$40,'[1]Reference Tables'!$A$17:$B$20,1))*(OFFSET(INDEX('[1]Reference Tables'!$A$17:$A$20,MATCH(AB$40,'[1]Reference Tables'!$A$17:$A$20)),1,1)-VLOOKUP(AB$40,'[1]Reference Tables'!$A$17:$B$20,2))/(OFFSET(INDEX('[1]Reference Tables'!$A$17:$A$20,MATCH(AB$40,'[1]Reference Tables'!$A$17:$A$20)),1,0)-VLOOKUP(AB$40,'[1]Reference Tables'!$A$17:$B$20,1))),1.736)))</f>
        <v>1</v>
      </c>
      <c r="AC41" s="484"/>
      <c r="AD41" s="485"/>
      <c r="AE41" s="485"/>
      <c r="AF41" s="485"/>
      <c r="AG41" s="484"/>
      <c r="AH41" s="485"/>
      <c r="AI41" s="485"/>
      <c r="AJ41" s="485"/>
      <c r="AK41" s="484"/>
      <c r="AL41" s="485"/>
      <c r="AM41" s="485"/>
      <c r="AN41" s="490"/>
    </row>
    <row r="42" spans="1:40" x14ac:dyDescent="0.2">
      <c r="B42" s="412" t="s">
        <v>323</v>
      </c>
      <c r="C42" s="484"/>
      <c r="D42" s="485"/>
      <c r="E42" s="485"/>
      <c r="F42" s="491">
        <v>8.0241199999999992E-3</v>
      </c>
      <c r="G42" s="482"/>
      <c r="H42" s="484"/>
      <c r="I42" s="485"/>
      <c r="J42" s="485"/>
      <c r="K42" s="491">
        <v>1.7510222222222219E-2</v>
      </c>
      <c r="L42" s="482"/>
      <c r="M42" s="484"/>
      <c r="N42" s="485"/>
      <c r="O42" s="485"/>
      <c r="P42" s="491">
        <v>0</v>
      </c>
      <c r="Q42" s="484"/>
      <c r="R42" s="485"/>
      <c r="S42" s="485"/>
      <c r="T42" s="491">
        <f>IF(OR(T$38&lt;1000,T$38&gt;=75000),0,T$39*T$41)</f>
        <v>0</v>
      </c>
      <c r="U42" s="484"/>
      <c r="V42" s="485"/>
      <c r="W42" s="485"/>
      <c r="X42" s="491">
        <f>IF(OR(X$38&lt;1000,X$38&gt;=75000),0,X$39*X$41)</f>
        <v>0</v>
      </c>
      <c r="Y42" s="484"/>
      <c r="Z42" s="485"/>
      <c r="AA42" s="485"/>
      <c r="AB42" s="491">
        <f>IF(OR(AB$38&lt;1000,AB$38&gt;=75000),0,AB$39*AB$41)</f>
        <v>0</v>
      </c>
      <c r="AC42" s="484"/>
      <c r="AD42" s="485"/>
      <c r="AE42" s="485"/>
      <c r="AF42" s="485"/>
      <c r="AG42" s="484"/>
      <c r="AH42" s="485"/>
      <c r="AI42" s="485"/>
      <c r="AJ42" s="485"/>
      <c r="AK42" s="484"/>
      <c r="AL42" s="485"/>
      <c r="AM42" s="485"/>
      <c r="AN42" s="492"/>
    </row>
    <row r="43" spans="1:40" ht="33" x14ac:dyDescent="0.25">
      <c r="B43" s="408"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5"/>
    </row>
    <row r="44" spans="1:40" x14ac:dyDescent="0.2">
      <c r="B44" s="419" t="s">
        <v>326</v>
      </c>
      <c r="C44" s="441"/>
      <c r="D44" s="435"/>
      <c r="E44" s="435"/>
      <c r="F44" s="435"/>
      <c r="G44" s="439"/>
      <c r="H44" s="441"/>
      <c r="I44" s="435"/>
      <c r="J44" s="435"/>
      <c r="K44" s="435"/>
      <c r="L44" s="439"/>
      <c r="M44" s="441"/>
      <c r="N44" s="435"/>
      <c r="O44" s="435"/>
      <c r="P44" s="435"/>
      <c r="Q44" s="441"/>
      <c r="R44" s="435"/>
      <c r="S44" s="435"/>
      <c r="T44" s="435"/>
      <c r="U44" s="441"/>
      <c r="V44" s="435"/>
      <c r="W44" s="435"/>
      <c r="X44" s="435"/>
      <c r="Y44" s="441"/>
      <c r="Z44" s="435"/>
      <c r="AA44" s="435"/>
      <c r="AB44" s="435"/>
      <c r="AC44" s="441"/>
      <c r="AD44" s="435"/>
      <c r="AE44" s="435"/>
      <c r="AF44" s="435"/>
      <c r="AG44" s="441"/>
      <c r="AH44" s="435"/>
      <c r="AI44" s="435"/>
      <c r="AJ44" s="435"/>
      <c r="AK44" s="441"/>
      <c r="AL44" s="435"/>
      <c r="AM44" s="435"/>
      <c r="AN44" s="436"/>
    </row>
    <row r="45" spans="1:40" x14ac:dyDescent="0.2">
      <c r="B45" s="412" t="s">
        <v>432</v>
      </c>
      <c r="C45" s="430">
        <v>0.89068151286068808</v>
      </c>
      <c r="D45" s="428">
        <v>1.0042372870084275</v>
      </c>
      <c r="E45" s="428">
        <v>0.89416768379607348</v>
      </c>
      <c r="F45" s="428">
        <v>0.91927395926664179</v>
      </c>
      <c r="G45" s="437"/>
      <c r="H45" s="430">
        <v>0.91356879906082133</v>
      </c>
      <c r="I45" s="428">
        <v>0.81122983997802678</v>
      </c>
      <c r="J45" s="428">
        <v>0.8452536913802231</v>
      </c>
      <c r="K45" s="428">
        <v>0.87039281854147654</v>
      </c>
      <c r="L45" s="437"/>
      <c r="M45" s="430">
        <v>0.89718859868466105</v>
      </c>
      <c r="N45" s="428">
        <v>0.89217090380571207</v>
      </c>
      <c r="O45" s="428">
        <v>0.91145939059691783</v>
      </c>
      <c r="P45" s="428">
        <v>0.90030319506418865</v>
      </c>
      <c r="Q45" s="433"/>
      <c r="R45" s="431"/>
      <c r="S45" s="431"/>
      <c r="T45" s="431"/>
      <c r="U45" s="433"/>
      <c r="V45" s="431"/>
      <c r="W45" s="431"/>
      <c r="X45" s="431"/>
      <c r="Y45" s="433"/>
      <c r="Z45" s="431"/>
      <c r="AA45" s="431"/>
      <c r="AB45" s="431"/>
      <c r="AC45" s="433"/>
      <c r="AD45" s="431"/>
      <c r="AE45" s="431"/>
      <c r="AF45" s="431"/>
      <c r="AG45" s="433"/>
      <c r="AH45" s="431"/>
      <c r="AI45" s="431"/>
      <c r="AJ45" s="431"/>
      <c r="AK45" s="433"/>
      <c r="AL45" s="431"/>
      <c r="AM45" s="431"/>
      <c r="AN45" s="448"/>
    </row>
    <row r="46" spans="1:40" x14ac:dyDescent="0.2">
      <c r="B46" s="412" t="s">
        <v>433</v>
      </c>
      <c r="C46" s="434"/>
      <c r="D46" s="432"/>
      <c r="E46" s="432"/>
      <c r="F46" s="432"/>
      <c r="G46" s="437"/>
      <c r="H46" s="434"/>
      <c r="I46" s="432"/>
      <c r="J46" s="432"/>
      <c r="K46" s="432"/>
      <c r="L46" s="437"/>
      <c r="M46" s="434"/>
      <c r="N46" s="432"/>
      <c r="O46" s="432"/>
      <c r="P46" s="432"/>
      <c r="Q46" s="430"/>
      <c r="R46" s="428"/>
      <c r="S46" s="428"/>
      <c r="T46" s="428"/>
      <c r="U46" s="430"/>
      <c r="V46" s="428"/>
      <c r="W46" s="428"/>
      <c r="X46" s="428"/>
      <c r="Y46" s="430"/>
      <c r="Z46" s="428"/>
      <c r="AA46" s="428"/>
      <c r="AB46" s="428"/>
      <c r="AC46" s="433"/>
      <c r="AD46" s="431"/>
      <c r="AE46" s="431"/>
      <c r="AF46" s="431"/>
      <c r="AG46" s="433"/>
      <c r="AH46" s="431"/>
      <c r="AI46" s="431"/>
      <c r="AJ46" s="431"/>
      <c r="AK46" s="430"/>
      <c r="AL46" s="428"/>
      <c r="AM46" s="428"/>
      <c r="AN46" s="429"/>
    </row>
    <row r="47" spans="1:40" s="65" customFormat="1" x14ac:dyDescent="0.2">
      <c r="A47" s="107"/>
      <c r="B47" s="418" t="s">
        <v>328</v>
      </c>
      <c r="C47" s="433"/>
      <c r="D47" s="431"/>
      <c r="E47" s="431"/>
      <c r="F47" s="428">
        <v>8.0241199999999992E-3</v>
      </c>
      <c r="G47" s="437"/>
      <c r="H47" s="433"/>
      <c r="I47" s="431"/>
      <c r="J47" s="431"/>
      <c r="K47" s="428">
        <v>1.7510222222222219E-2</v>
      </c>
      <c r="L47" s="437"/>
      <c r="M47" s="433"/>
      <c r="N47" s="431"/>
      <c r="O47" s="431"/>
      <c r="P47" s="428">
        <v>0</v>
      </c>
      <c r="Q47" s="434"/>
      <c r="R47" s="432"/>
      <c r="S47" s="432"/>
      <c r="T47" s="428"/>
      <c r="U47" s="434"/>
      <c r="V47" s="432"/>
      <c r="W47" s="432"/>
      <c r="X47" s="428"/>
      <c r="Y47" s="434"/>
      <c r="Z47" s="432"/>
      <c r="AA47" s="432"/>
      <c r="AB47" s="428"/>
      <c r="AC47" s="433"/>
      <c r="AD47" s="431"/>
      <c r="AE47" s="431"/>
      <c r="AF47" s="431"/>
      <c r="AG47" s="433"/>
      <c r="AH47" s="431"/>
      <c r="AI47" s="431"/>
      <c r="AJ47" s="431"/>
      <c r="AK47" s="433"/>
      <c r="AL47" s="432"/>
      <c r="AM47" s="432"/>
      <c r="AN47" s="429"/>
    </row>
    <row r="48" spans="1:40" s="9" customFormat="1" x14ac:dyDescent="0.2">
      <c r="A48" s="108"/>
      <c r="B48" s="420" t="s">
        <v>327</v>
      </c>
      <c r="C48" s="433"/>
      <c r="D48" s="431"/>
      <c r="E48" s="431"/>
      <c r="F48" s="428">
        <v>0.92700000000000005</v>
      </c>
      <c r="G48" s="437"/>
      <c r="H48" s="433"/>
      <c r="I48" s="431"/>
      <c r="J48" s="431"/>
      <c r="K48" s="428">
        <v>0.88800000000000001</v>
      </c>
      <c r="L48" s="437"/>
      <c r="M48" s="433"/>
      <c r="N48" s="431"/>
      <c r="O48" s="431"/>
      <c r="P48" s="428">
        <v>0.9</v>
      </c>
      <c r="Q48" s="433"/>
      <c r="R48" s="431"/>
      <c r="S48" s="431"/>
      <c r="T48" s="428"/>
      <c r="U48" s="433"/>
      <c r="V48" s="431"/>
      <c r="W48" s="431"/>
      <c r="X48" s="428"/>
      <c r="Y48" s="433"/>
      <c r="Z48" s="431"/>
      <c r="AA48" s="431"/>
      <c r="AB48" s="428"/>
      <c r="AC48" s="433"/>
      <c r="AD48" s="431"/>
      <c r="AE48" s="431"/>
      <c r="AF48" s="431"/>
      <c r="AG48" s="433"/>
      <c r="AH48" s="431"/>
      <c r="AI48" s="431"/>
      <c r="AJ48" s="431"/>
      <c r="AK48" s="433"/>
      <c r="AL48" s="431"/>
      <c r="AM48" s="431"/>
      <c r="AN48" s="429"/>
    </row>
    <row r="49" spans="1:40" ht="16.5" x14ac:dyDescent="0.25">
      <c r="B49" s="408"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5"/>
    </row>
    <row r="50" spans="1:40" s="9" customFormat="1" x14ac:dyDescent="0.2">
      <c r="A50" s="107"/>
      <c r="B50" s="411" t="s">
        <v>330</v>
      </c>
      <c r="C50" s="403">
        <v>0.8</v>
      </c>
      <c r="D50" s="404">
        <v>0.8</v>
      </c>
      <c r="E50" s="404">
        <v>0.8</v>
      </c>
      <c r="F50" s="404">
        <v>0.8</v>
      </c>
      <c r="G50" s="438"/>
      <c r="H50" s="403">
        <v>0.8</v>
      </c>
      <c r="I50" s="404">
        <v>0.8</v>
      </c>
      <c r="J50" s="404">
        <v>0.8</v>
      </c>
      <c r="K50" s="404">
        <v>0.8</v>
      </c>
      <c r="L50" s="438"/>
      <c r="M50" s="403">
        <v>0.85</v>
      </c>
      <c r="N50" s="404">
        <v>0.85</v>
      </c>
      <c r="O50" s="404">
        <v>0.85</v>
      </c>
      <c r="P50" s="404">
        <v>0.85</v>
      </c>
      <c r="Q50" s="403"/>
      <c r="R50" s="404"/>
      <c r="S50" s="404"/>
      <c r="T50" s="404"/>
      <c r="U50" s="403"/>
      <c r="V50" s="404"/>
      <c r="W50" s="404"/>
      <c r="X50" s="404"/>
      <c r="Y50" s="403"/>
      <c r="Z50" s="404"/>
      <c r="AA50" s="404"/>
      <c r="AB50" s="404"/>
      <c r="AC50" s="445"/>
      <c r="AD50" s="444"/>
      <c r="AE50" s="444"/>
      <c r="AF50" s="444"/>
      <c r="AG50" s="445"/>
      <c r="AH50" s="444"/>
      <c r="AI50" s="444"/>
      <c r="AJ50" s="444"/>
      <c r="AK50" s="403"/>
      <c r="AL50" s="404"/>
      <c r="AM50" s="404"/>
      <c r="AN50" s="422"/>
    </row>
    <row r="51" spans="1:40" x14ac:dyDescent="0.2">
      <c r="B51" s="418" t="s">
        <v>331</v>
      </c>
      <c r="C51" s="434"/>
      <c r="D51" s="432"/>
      <c r="E51" s="432"/>
      <c r="F51" s="428">
        <v>0.92700000000000005</v>
      </c>
      <c r="G51" s="437"/>
      <c r="H51" s="434"/>
      <c r="I51" s="432"/>
      <c r="J51" s="432"/>
      <c r="K51" s="428">
        <v>0.88800000000000001</v>
      </c>
      <c r="L51" s="437"/>
      <c r="M51" s="434"/>
      <c r="N51" s="432"/>
      <c r="O51" s="432"/>
      <c r="P51" s="428">
        <v>0.9</v>
      </c>
      <c r="Q51" s="434"/>
      <c r="R51" s="432"/>
      <c r="S51" s="432"/>
      <c r="T51" s="428"/>
      <c r="U51" s="434"/>
      <c r="V51" s="432"/>
      <c r="W51" s="432"/>
      <c r="X51" s="428"/>
      <c r="Y51" s="434"/>
      <c r="Z51" s="432"/>
      <c r="AA51" s="432"/>
      <c r="AB51" s="428"/>
      <c r="AC51" s="433"/>
      <c r="AD51" s="431"/>
      <c r="AE51" s="431"/>
      <c r="AF51" s="431"/>
      <c r="AG51" s="433"/>
      <c r="AH51" s="431"/>
      <c r="AI51" s="431"/>
      <c r="AJ51" s="431"/>
      <c r="AK51" s="433"/>
      <c r="AL51" s="432"/>
      <c r="AM51" s="432"/>
      <c r="AN51" s="429"/>
    </row>
    <row r="52" spans="1:40" s="65" customFormat="1" ht="26.25" customHeight="1" x14ac:dyDescent="0.2">
      <c r="A52" s="107"/>
      <c r="B52" s="416" t="s">
        <v>332</v>
      </c>
      <c r="C52" s="433"/>
      <c r="D52" s="431"/>
      <c r="E52" s="431"/>
      <c r="F52" s="399">
        <v>34785388.416778281</v>
      </c>
      <c r="G52" s="437"/>
      <c r="H52" s="433"/>
      <c r="I52" s="431"/>
      <c r="J52" s="431"/>
      <c r="K52" s="399">
        <v>24457195.84862145</v>
      </c>
      <c r="L52" s="437"/>
      <c r="M52" s="433"/>
      <c r="N52" s="431"/>
      <c r="O52" s="431"/>
      <c r="P52" s="399">
        <v>712550583.59549022</v>
      </c>
      <c r="Q52" s="433"/>
      <c r="R52" s="431"/>
      <c r="S52" s="431"/>
      <c r="T52" s="399"/>
      <c r="U52" s="433"/>
      <c r="V52" s="431"/>
      <c r="W52" s="431"/>
      <c r="X52" s="399"/>
      <c r="Y52" s="433"/>
      <c r="Z52" s="431"/>
      <c r="AA52" s="431"/>
      <c r="AB52" s="399"/>
      <c r="AC52" s="433"/>
      <c r="AD52" s="431"/>
      <c r="AE52" s="431"/>
      <c r="AF52" s="431"/>
      <c r="AG52" s="433"/>
      <c r="AH52" s="431"/>
      <c r="AI52" s="431"/>
      <c r="AJ52" s="431"/>
      <c r="AK52" s="433"/>
      <c r="AL52" s="431"/>
      <c r="AM52" s="431"/>
      <c r="AN52" s="426"/>
    </row>
    <row r="53" spans="1:40" s="19" customFormat="1" ht="25.5" x14ac:dyDescent="0.2">
      <c r="A53" s="108"/>
      <c r="B53" s="413" t="s">
        <v>333</v>
      </c>
      <c r="C53" s="433"/>
      <c r="D53" s="431"/>
      <c r="E53" s="431"/>
      <c r="F53" s="399">
        <v>0</v>
      </c>
      <c r="G53" s="437"/>
      <c r="H53" s="433"/>
      <c r="I53" s="431"/>
      <c r="J53" s="431"/>
      <c r="K53" s="399">
        <v>0</v>
      </c>
      <c r="L53" s="437"/>
      <c r="M53" s="433"/>
      <c r="N53" s="431"/>
      <c r="O53" s="431"/>
      <c r="P53" s="399">
        <v>0</v>
      </c>
      <c r="Q53" s="433"/>
      <c r="R53" s="431"/>
      <c r="S53" s="431"/>
      <c r="T53" s="399"/>
      <c r="U53" s="433"/>
      <c r="V53" s="431"/>
      <c r="W53" s="431"/>
      <c r="X53" s="399"/>
      <c r="Y53" s="433"/>
      <c r="Z53" s="431"/>
      <c r="AA53" s="431"/>
      <c r="AB53" s="399"/>
      <c r="AC53" s="433"/>
      <c r="AD53" s="431"/>
      <c r="AE53" s="431"/>
      <c r="AF53" s="431"/>
      <c r="AG53" s="433"/>
      <c r="AH53" s="431"/>
      <c r="AI53" s="431"/>
      <c r="AJ53" s="431"/>
      <c r="AK53" s="433"/>
      <c r="AL53" s="431"/>
      <c r="AM53" s="431"/>
      <c r="AN53" s="426"/>
    </row>
    <row r="54" spans="1:40" s="19" customFormat="1" ht="16.5" x14ac:dyDescent="0.25">
      <c r="A54" s="84"/>
      <c r="B54" s="408"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5"/>
    </row>
    <row r="55" spans="1:40" s="19" customFormat="1" ht="18.75" customHeight="1" x14ac:dyDescent="0.2">
      <c r="A55" s="84"/>
      <c r="B55" s="421" t="s">
        <v>334</v>
      </c>
      <c r="C55" s="441"/>
      <c r="D55" s="435"/>
      <c r="E55" s="435"/>
      <c r="F55" s="435"/>
      <c r="G55" s="439"/>
      <c r="H55" s="441"/>
      <c r="I55" s="435"/>
      <c r="J55" s="435"/>
      <c r="K55" s="435"/>
      <c r="L55" s="439"/>
      <c r="M55" s="441"/>
      <c r="N55" s="435"/>
      <c r="O55" s="435"/>
      <c r="P55" s="435"/>
      <c r="Q55" s="441"/>
      <c r="R55" s="435"/>
      <c r="S55" s="435"/>
      <c r="T55" s="435"/>
      <c r="U55" s="441"/>
      <c r="V55" s="435"/>
      <c r="W55" s="435"/>
      <c r="X55" s="435"/>
      <c r="Y55" s="441"/>
      <c r="Z55" s="435"/>
      <c r="AA55" s="435"/>
      <c r="AB55" s="435"/>
      <c r="AC55" s="441"/>
      <c r="AD55" s="435"/>
      <c r="AE55" s="435"/>
      <c r="AF55" s="435"/>
      <c r="AG55" s="441"/>
      <c r="AH55" s="435"/>
      <c r="AI55" s="435"/>
      <c r="AJ55" s="435"/>
      <c r="AK55" s="441"/>
      <c r="AL55" s="435"/>
      <c r="AM55" s="435"/>
      <c r="AN55" s="436"/>
    </row>
    <row r="56" spans="1:40" s="19" customFormat="1" ht="26.25" customHeight="1" x14ac:dyDescent="0.2">
      <c r="A56" s="84"/>
      <c r="B56" s="416" t="s">
        <v>335</v>
      </c>
      <c r="C56" s="396">
        <v>0</v>
      </c>
      <c r="D56" s="431"/>
      <c r="E56" s="431"/>
      <c r="F56" s="431"/>
      <c r="G56" s="437"/>
      <c r="H56" s="396">
        <v>0</v>
      </c>
      <c r="I56" s="431"/>
      <c r="J56" s="431"/>
      <c r="K56" s="431"/>
      <c r="L56" s="437"/>
      <c r="M56" s="396">
        <v>0</v>
      </c>
      <c r="N56" s="431"/>
      <c r="O56" s="431"/>
      <c r="P56" s="431"/>
      <c r="Q56" s="396"/>
      <c r="R56" s="431"/>
      <c r="S56" s="431"/>
      <c r="T56" s="431"/>
      <c r="U56" s="396"/>
      <c r="V56" s="431"/>
      <c r="W56" s="431"/>
      <c r="X56" s="431"/>
      <c r="Y56" s="396"/>
      <c r="Z56" s="431"/>
      <c r="AA56" s="431"/>
      <c r="AB56" s="431"/>
      <c r="AC56" s="433"/>
      <c r="AD56" s="431"/>
      <c r="AE56" s="431"/>
      <c r="AF56" s="431"/>
      <c r="AG56" s="433"/>
      <c r="AH56" s="431"/>
      <c r="AI56" s="431"/>
      <c r="AJ56" s="431"/>
      <c r="AK56" s="396"/>
      <c r="AL56" s="431"/>
      <c r="AM56" s="431"/>
      <c r="AN56" s="448"/>
    </row>
    <row r="57" spans="1:40" s="19" customFormat="1" ht="25.5" x14ac:dyDescent="0.2">
      <c r="A57" s="84"/>
      <c r="B57" s="416" t="s">
        <v>336</v>
      </c>
      <c r="C57" s="396">
        <v>0</v>
      </c>
      <c r="D57" s="431"/>
      <c r="E57" s="431"/>
      <c r="F57" s="431"/>
      <c r="G57" s="437"/>
      <c r="H57" s="396">
        <v>0</v>
      </c>
      <c r="I57" s="431"/>
      <c r="J57" s="431"/>
      <c r="K57" s="431"/>
      <c r="L57" s="437"/>
      <c r="M57" s="396">
        <v>0</v>
      </c>
      <c r="N57" s="431"/>
      <c r="O57" s="431"/>
      <c r="P57" s="431"/>
      <c r="Q57" s="396"/>
      <c r="R57" s="431"/>
      <c r="S57" s="431"/>
      <c r="T57" s="431"/>
      <c r="U57" s="396"/>
      <c r="V57" s="431"/>
      <c r="W57" s="431"/>
      <c r="X57" s="431"/>
      <c r="Y57" s="396"/>
      <c r="Z57" s="431"/>
      <c r="AA57" s="431"/>
      <c r="AB57" s="431"/>
      <c r="AC57" s="433"/>
      <c r="AD57" s="431"/>
      <c r="AE57" s="431"/>
      <c r="AF57" s="431"/>
      <c r="AG57" s="433"/>
      <c r="AH57" s="431"/>
      <c r="AI57" s="431"/>
      <c r="AJ57" s="431"/>
      <c r="AK57" s="396"/>
      <c r="AL57" s="431"/>
      <c r="AM57" s="431"/>
      <c r="AN57" s="448"/>
    </row>
    <row r="58" spans="1:40" s="19" customFormat="1" ht="26.25" customHeight="1" x14ac:dyDescent="0.2">
      <c r="A58" s="84"/>
      <c r="B58" s="417" t="s">
        <v>485</v>
      </c>
      <c r="C58" s="442"/>
      <c r="D58" s="431"/>
      <c r="E58" s="443"/>
      <c r="F58" s="443"/>
      <c r="G58" s="399">
        <v>0</v>
      </c>
      <c r="H58" s="442"/>
      <c r="I58" s="443"/>
      <c r="J58" s="443"/>
      <c r="K58" s="443"/>
      <c r="L58" s="399">
        <v>0</v>
      </c>
      <c r="M58" s="442"/>
      <c r="N58" s="443"/>
      <c r="O58" s="443"/>
      <c r="P58" s="443"/>
      <c r="Q58" s="442"/>
      <c r="R58" s="443"/>
      <c r="S58" s="443"/>
      <c r="T58" s="443"/>
      <c r="U58" s="442"/>
      <c r="V58" s="443"/>
      <c r="W58" s="443"/>
      <c r="X58" s="443"/>
      <c r="Y58" s="442"/>
      <c r="Z58" s="431"/>
      <c r="AA58" s="443"/>
      <c r="AB58" s="443"/>
      <c r="AC58" s="442"/>
      <c r="AD58" s="443"/>
      <c r="AE58" s="443"/>
      <c r="AF58" s="443"/>
      <c r="AG58" s="442"/>
      <c r="AH58" s="443"/>
      <c r="AI58" s="443"/>
      <c r="AJ58" s="443"/>
      <c r="AK58" s="442"/>
      <c r="AL58" s="431"/>
      <c r="AM58" s="443"/>
      <c r="AN58" s="451"/>
    </row>
    <row r="59" spans="1:40" s="19" customFormat="1" ht="25.5" x14ac:dyDescent="0.2">
      <c r="A59" s="84"/>
      <c r="B59" s="416" t="s">
        <v>486</v>
      </c>
      <c r="C59" s="433"/>
      <c r="D59" s="431"/>
      <c r="E59" s="431"/>
      <c r="F59" s="431"/>
      <c r="G59" s="397">
        <v>0</v>
      </c>
      <c r="H59" s="433"/>
      <c r="I59" s="431"/>
      <c r="J59" s="459"/>
      <c r="K59" s="431"/>
      <c r="L59" s="397">
        <v>0</v>
      </c>
      <c r="M59" s="433"/>
      <c r="N59" s="431"/>
      <c r="O59" s="431"/>
      <c r="P59" s="431"/>
      <c r="Q59" s="433"/>
      <c r="R59" s="431"/>
      <c r="S59" s="459"/>
      <c r="T59" s="431"/>
      <c r="U59" s="433"/>
      <c r="V59" s="431"/>
      <c r="W59" s="459"/>
      <c r="X59" s="431"/>
      <c r="Y59" s="433"/>
      <c r="Z59" s="431"/>
      <c r="AA59" s="431"/>
      <c r="AB59" s="431"/>
      <c r="AC59" s="433"/>
      <c r="AD59" s="431"/>
      <c r="AE59" s="431"/>
      <c r="AF59" s="431"/>
      <c r="AG59" s="433"/>
      <c r="AH59" s="431"/>
      <c r="AI59" s="431"/>
      <c r="AJ59" s="431"/>
      <c r="AK59" s="433"/>
      <c r="AL59" s="431"/>
      <c r="AM59" s="459"/>
      <c r="AN59" s="448"/>
    </row>
    <row r="60" spans="1:40" s="19" customFormat="1" ht="25.5" x14ac:dyDescent="0.2">
      <c r="A60" s="84"/>
      <c r="B60" s="416" t="s">
        <v>487</v>
      </c>
      <c r="C60" s="433"/>
      <c r="D60" s="431"/>
      <c r="E60" s="431"/>
      <c r="F60" s="431"/>
      <c r="G60" s="397">
        <v>0</v>
      </c>
      <c r="H60" s="433"/>
      <c r="I60" s="431"/>
      <c r="J60" s="459"/>
      <c r="K60" s="431"/>
      <c r="L60" s="397">
        <v>0</v>
      </c>
      <c r="M60" s="433"/>
      <c r="N60" s="431"/>
      <c r="O60" s="431"/>
      <c r="P60" s="431"/>
      <c r="Q60" s="433"/>
      <c r="R60" s="431"/>
      <c r="S60" s="459"/>
      <c r="T60" s="431"/>
      <c r="U60" s="433"/>
      <c r="V60" s="431"/>
      <c r="W60" s="459"/>
      <c r="X60" s="431"/>
      <c r="Y60" s="433"/>
      <c r="Z60" s="431"/>
      <c r="AA60" s="431"/>
      <c r="AB60" s="431"/>
      <c r="AC60" s="433"/>
      <c r="AD60" s="431"/>
      <c r="AE60" s="431"/>
      <c r="AF60" s="431"/>
      <c r="AG60" s="433"/>
      <c r="AH60" s="431"/>
      <c r="AI60" s="431"/>
      <c r="AJ60" s="431"/>
      <c r="AK60" s="433"/>
      <c r="AL60" s="431"/>
      <c r="AM60" s="459"/>
      <c r="AN60" s="448"/>
    </row>
    <row r="61" spans="1:40" s="19" customFormat="1" x14ac:dyDescent="0.2">
      <c r="A61" s="84"/>
      <c r="B61" s="416" t="s">
        <v>337</v>
      </c>
      <c r="C61" s="433"/>
      <c r="D61" s="431"/>
      <c r="E61" s="397">
        <v>0</v>
      </c>
      <c r="F61" s="431"/>
      <c r="G61" s="437"/>
      <c r="H61" s="433"/>
      <c r="I61" s="431"/>
      <c r="J61" s="397">
        <v>0</v>
      </c>
      <c r="K61" s="431"/>
      <c r="L61" s="437"/>
      <c r="M61" s="433"/>
      <c r="N61" s="431"/>
      <c r="O61" s="431"/>
      <c r="P61" s="431"/>
      <c r="Q61" s="433"/>
      <c r="R61" s="431"/>
      <c r="S61" s="397"/>
      <c r="T61" s="431"/>
      <c r="U61" s="433"/>
      <c r="V61" s="431"/>
      <c r="W61" s="397"/>
      <c r="X61" s="431"/>
      <c r="Y61" s="433"/>
      <c r="Z61" s="431"/>
      <c r="AA61" s="431"/>
      <c r="AB61" s="431"/>
      <c r="AC61" s="433"/>
      <c r="AD61" s="431"/>
      <c r="AE61" s="431"/>
      <c r="AF61" s="431"/>
      <c r="AG61" s="433"/>
      <c r="AH61" s="431"/>
      <c r="AI61" s="431"/>
      <c r="AJ61" s="431"/>
      <c r="AK61" s="433"/>
      <c r="AL61" s="431"/>
      <c r="AM61" s="397"/>
      <c r="AN61" s="448"/>
    </row>
    <row r="62" spans="1:40" s="19" customFormat="1" x14ac:dyDescent="0.2">
      <c r="A62" s="84"/>
      <c r="B62" s="416" t="s">
        <v>338</v>
      </c>
      <c r="C62" s="433"/>
      <c r="D62" s="431"/>
      <c r="E62" s="397">
        <v>0</v>
      </c>
      <c r="F62" s="431"/>
      <c r="G62" s="437"/>
      <c r="H62" s="433"/>
      <c r="I62" s="431"/>
      <c r="J62" s="397">
        <v>0</v>
      </c>
      <c r="K62" s="431"/>
      <c r="L62" s="437"/>
      <c r="M62" s="433"/>
      <c r="N62" s="431"/>
      <c r="O62" s="431"/>
      <c r="P62" s="431"/>
      <c r="Q62" s="433"/>
      <c r="R62" s="431"/>
      <c r="S62" s="397"/>
      <c r="T62" s="431"/>
      <c r="U62" s="433"/>
      <c r="V62" s="431"/>
      <c r="W62" s="397"/>
      <c r="X62" s="431"/>
      <c r="Y62" s="433"/>
      <c r="Z62" s="431"/>
      <c r="AA62" s="431"/>
      <c r="AB62" s="431"/>
      <c r="AC62" s="433"/>
      <c r="AD62" s="431"/>
      <c r="AE62" s="431"/>
      <c r="AF62" s="431"/>
      <c r="AG62" s="433"/>
      <c r="AH62" s="431"/>
      <c r="AI62" s="431"/>
      <c r="AJ62" s="431"/>
      <c r="AK62" s="433"/>
      <c r="AL62" s="431"/>
      <c r="AM62" s="397"/>
      <c r="AN62" s="448"/>
    </row>
    <row r="63" spans="1:40" s="19" customFormat="1" x14ac:dyDescent="0.2">
      <c r="A63" s="84"/>
      <c r="B63" s="416" t="s">
        <v>339</v>
      </c>
      <c r="C63" s="433"/>
      <c r="D63" s="431"/>
      <c r="E63" s="397">
        <v>0</v>
      </c>
      <c r="F63" s="431"/>
      <c r="G63" s="437"/>
      <c r="H63" s="433"/>
      <c r="I63" s="431"/>
      <c r="J63" s="397">
        <v>0</v>
      </c>
      <c r="K63" s="431"/>
      <c r="L63" s="437"/>
      <c r="M63" s="433"/>
      <c r="N63" s="431"/>
      <c r="O63" s="431"/>
      <c r="P63" s="431"/>
      <c r="Q63" s="433"/>
      <c r="R63" s="431"/>
      <c r="S63" s="397"/>
      <c r="T63" s="431"/>
      <c r="U63" s="433"/>
      <c r="V63" s="431"/>
      <c r="W63" s="397"/>
      <c r="X63" s="431"/>
      <c r="Y63" s="433"/>
      <c r="Z63" s="431"/>
      <c r="AA63" s="431"/>
      <c r="AB63" s="431"/>
      <c r="AC63" s="433"/>
      <c r="AD63" s="431"/>
      <c r="AE63" s="431"/>
      <c r="AF63" s="431"/>
      <c r="AG63" s="433"/>
      <c r="AH63" s="431"/>
      <c r="AI63" s="431"/>
      <c r="AJ63" s="431"/>
      <c r="AK63" s="433"/>
      <c r="AL63" s="431"/>
      <c r="AM63" s="397"/>
      <c r="AN63" s="448"/>
    </row>
    <row r="64" spans="1:40" s="11" customFormat="1" x14ac:dyDescent="0.2">
      <c r="A64" s="84"/>
      <c r="B64" s="424" t="s">
        <v>340</v>
      </c>
      <c r="C64" s="452"/>
      <c r="D64" s="453"/>
      <c r="E64" s="410">
        <v>0</v>
      </c>
      <c r="F64" s="453"/>
      <c r="G64" s="454"/>
      <c r="H64" s="452"/>
      <c r="I64" s="453"/>
      <c r="J64" s="410">
        <v>0</v>
      </c>
      <c r="K64" s="453"/>
      <c r="L64" s="454"/>
      <c r="M64" s="452"/>
      <c r="N64" s="453"/>
      <c r="O64" s="453"/>
      <c r="P64" s="453"/>
      <c r="Q64" s="452"/>
      <c r="R64" s="453"/>
      <c r="S64" s="410"/>
      <c r="T64" s="453"/>
      <c r="U64" s="452"/>
      <c r="V64" s="453"/>
      <c r="W64" s="410"/>
      <c r="X64" s="453"/>
      <c r="Y64" s="452"/>
      <c r="Z64" s="453"/>
      <c r="AA64" s="453"/>
      <c r="AB64" s="453"/>
      <c r="AC64" s="452"/>
      <c r="AD64" s="453"/>
      <c r="AE64" s="453"/>
      <c r="AF64" s="453"/>
      <c r="AG64" s="452"/>
      <c r="AH64" s="453"/>
      <c r="AI64" s="453"/>
      <c r="AJ64" s="453"/>
      <c r="AK64" s="452"/>
      <c r="AL64" s="453"/>
      <c r="AM64" s="410"/>
      <c r="AN64" s="45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68" stopIfTrue="1" operator="lessThan">
      <formula>0</formula>
    </cfRule>
  </conditionalFormatting>
  <conditionalFormatting sqref="C5:C7">
    <cfRule type="cellIs" dxfId="56" priority="69" stopIfTrue="1" operator="lessThan">
      <formula>0</formula>
    </cfRule>
  </conditionalFormatting>
  <conditionalFormatting sqref="H15:H16">
    <cfRule type="cellIs" dxfId="55" priority="52" stopIfTrue="1" operator="lessThan">
      <formula>0</formula>
    </cfRule>
  </conditionalFormatting>
  <conditionalFormatting sqref="H50:K50">
    <cfRule type="cellIs" dxfId="54" priority="49" stopIfTrue="1" operator="lessThan">
      <formula>0</formula>
    </cfRule>
  </conditionalFormatting>
  <conditionalFormatting sqref="Q50:T50">
    <cfRule type="cellIs" dxfId="53" priority="41" stopIfTrue="1" operator="lessThan">
      <formula>0</formula>
    </cfRule>
  </conditionalFormatting>
  <conditionalFormatting sqref="M5:M7">
    <cfRule type="cellIs" dxfId="52" priority="48" stopIfTrue="1" operator="lessThan">
      <formula>0</formula>
    </cfRule>
  </conditionalFormatting>
  <conditionalFormatting sqref="C50:F50">
    <cfRule type="cellIs" dxfId="51" priority="54" stopIfTrue="1" operator="lessThan">
      <formula>0</formula>
    </cfRule>
  </conditionalFormatting>
  <conditionalFormatting sqref="H5:H7">
    <cfRule type="cellIs" dxfId="50" priority="53" stopIfTrue="1" operator="lessThan">
      <formula>0</formula>
    </cfRule>
  </conditionalFormatting>
  <conditionalFormatting sqref="M15:M16">
    <cfRule type="cellIs" dxfId="49" priority="47" stopIfTrue="1" operator="lessThan">
      <formula>0</formula>
    </cfRule>
  </conditionalFormatting>
  <conditionalFormatting sqref="M50:P50">
    <cfRule type="cellIs" dxfId="48" priority="45" stopIfTrue="1" operator="lessThan">
      <formula>0</formula>
    </cfRule>
  </conditionalFormatting>
  <conditionalFormatting sqref="Q5:Q7">
    <cfRule type="cellIs" dxfId="47" priority="44" stopIfTrue="1" operator="lessThan">
      <formula>0</formula>
    </cfRule>
  </conditionalFormatting>
  <conditionalFormatting sqref="Q15:Q16">
    <cfRule type="cellIs" dxfId="46" priority="43" stopIfTrue="1" operator="lessThan">
      <formula>0</formula>
    </cfRule>
  </conditionalFormatting>
  <conditionalFormatting sqref="U5:U7">
    <cfRule type="cellIs" dxfId="45" priority="40" stopIfTrue="1" operator="lessThan">
      <formula>0</formula>
    </cfRule>
  </conditionalFormatting>
  <conditionalFormatting sqref="U15:U16">
    <cfRule type="cellIs" dxfId="44" priority="39" stopIfTrue="1" operator="lessThan">
      <formula>0</formula>
    </cfRule>
  </conditionalFormatting>
  <conditionalFormatting sqref="U50:X50">
    <cfRule type="cellIs" dxfId="43" priority="37" stopIfTrue="1" operator="lessThan">
      <formula>0</formula>
    </cfRule>
  </conditionalFormatting>
  <conditionalFormatting sqref="Y5:Y7">
    <cfRule type="cellIs" dxfId="42" priority="36" stopIfTrue="1" operator="lessThan">
      <formula>0</formula>
    </cfRule>
  </conditionalFormatting>
  <conditionalFormatting sqref="Y15:Y16">
    <cfRule type="cellIs" dxfId="41" priority="35" stopIfTrue="1" operator="lessThan">
      <formula>0</formula>
    </cfRule>
  </conditionalFormatting>
  <conditionalFormatting sqref="Y50:AB50">
    <cfRule type="cellIs" dxfId="40" priority="33" stopIfTrue="1" operator="lessThan">
      <formula>0</formula>
    </cfRule>
  </conditionalFormatting>
  <conditionalFormatting sqref="AL50:AN50">
    <cfRule type="cellIs" dxfId="39" priority="29" stopIfTrue="1" operator="lessThan">
      <formula>0</formula>
    </cfRule>
  </conditionalFormatting>
  <conditionalFormatting sqref="G35">
    <cfRule type="cellIs" dxfId="38" priority="28" stopIfTrue="1" operator="lessThan">
      <formula>0</formula>
    </cfRule>
  </conditionalFormatting>
  <conditionalFormatting sqref="G36">
    <cfRule type="cellIs" dxfId="37" priority="27" stopIfTrue="1" operator="lessThan">
      <formula>0</formula>
    </cfRule>
  </conditionalFormatting>
  <conditionalFormatting sqref="C56">
    <cfRule type="cellIs" dxfId="36" priority="26" stopIfTrue="1" operator="lessThan">
      <formula>0</formula>
    </cfRule>
  </conditionalFormatting>
  <conditionalFormatting sqref="C57">
    <cfRule type="cellIs" dxfId="35" priority="25" stopIfTrue="1" operator="lessThan">
      <formula>0</formula>
    </cfRule>
  </conditionalFormatting>
  <conditionalFormatting sqref="AK5:AK7">
    <cfRule type="cellIs" dxfId="34" priority="24" stopIfTrue="1" operator="lessThan">
      <formula>0</formula>
    </cfRule>
  </conditionalFormatting>
  <conditionalFormatting sqref="AK15:AK16">
    <cfRule type="cellIs" dxfId="33" priority="23" stopIfTrue="1" operator="lessThan">
      <formula>0</formula>
    </cfRule>
  </conditionalFormatting>
  <conditionalFormatting sqref="AK50">
    <cfRule type="cellIs" dxfId="32" priority="21" stopIfTrue="1" operator="lessThan">
      <formula>0</formula>
    </cfRule>
  </conditionalFormatting>
  <conditionalFormatting sqref="H56">
    <cfRule type="cellIs" dxfId="31" priority="20" stopIfTrue="1" operator="lessThan">
      <formula>0</formula>
    </cfRule>
  </conditionalFormatting>
  <conditionalFormatting sqref="H57">
    <cfRule type="cellIs" dxfId="30" priority="19" stopIfTrue="1" operator="lessThan">
      <formula>0</formula>
    </cfRule>
  </conditionalFormatting>
  <conditionalFormatting sqref="M56">
    <cfRule type="cellIs" dxfId="29" priority="18" stopIfTrue="1" operator="lessThan">
      <formula>0</formula>
    </cfRule>
  </conditionalFormatting>
  <conditionalFormatting sqref="M57">
    <cfRule type="cellIs" dxfId="28" priority="17"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Q38">
    <cfRule type="cellIs" dxfId="17" priority="6" stopIfTrue="1" operator="lessThan">
      <formula>0</formula>
    </cfRule>
  </conditionalFormatting>
  <conditionalFormatting sqref="U38">
    <cfRule type="cellIs" dxfId="16" priority="5" stopIfTrue="1" operator="lessThan">
      <formula>0</formula>
    </cfRule>
  </conditionalFormatting>
  <conditionalFormatting sqref="Y38">
    <cfRule type="cellIs" dxfId="15" priority="4" stopIfTrue="1" operator="lessThan">
      <formula>0</formula>
    </cfRule>
  </conditionalFormatting>
  <conditionalFormatting sqref="C38">
    <cfRule type="cellIs" dxfId="14" priority="3" stopIfTrue="1" operator="lessThan">
      <formula>0</formula>
    </cfRule>
  </conditionalFormatting>
  <conditionalFormatting sqref="H38">
    <cfRule type="cellIs" dxfId="13" priority="2" stopIfTrue="1" operator="lessThan">
      <formula>0</formula>
    </cfRule>
  </conditionalFormatting>
  <conditionalFormatting sqref="M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c r="G16" s="99"/>
      <c r="H16" s="99"/>
      <c r="I16" s="177"/>
      <c r="J16" s="177"/>
      <c r="K16" s="185"/>
    </row>
    <row r="17" spans="2:12" s="5" customFormat="1" x14ac:dyDescent="0.2">
      <c r="B17" s="124" t="s">
        <v>203</v>
      </c>
      <c r="C17" s="94">
        <v>0</v>
      </c>
      <c r="D17" s="95">
        <v>0</v>
      </c>
      <c r="E17" s="95">
        <v>0</v>
      </c>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v>0</v>
      </c>
      <c r="E22" s="127">
        <v>0</v>
      </c>
      <c r="F22" s="127"/>
      <c r="G22" s="127"/>
      <c r="H22" s="127"/>
      <c r="I22" s="180"/>
      <c r="J22" s="180"/>
      <c r="K22" s="199"/>
    </row>
    <row r="23" spans="2:12" s="5" customFormat="1" ht="100.15" customHeight="1" x14ac:dyDescent="0.2">
      <c r="B23" s="91" t="s">
        <v>212</v>
      </c>
      <c r="C23" s="502"/>
      <c r="D23" s="503"/>
      <c r="E23" s="503"/>
      <c r="F23" s="503"/>
      <c r="G23" s="503"/>
      <c r="H23" s="503"/>
      <c r="I23" s="503"/>
      <c r="J23" s="503"/>
      <c r="K23" s="504"/>
    </row>
    <row r="24" spans="2:12" s="5" customFormat="1" ht="100.15" customHeight="1" x14ac:dyDescent="0.2">
      <c r="B24" s="90" t="s">
        <v>213</v>
      </c>
      <c r="C24" s="505"/>
      <c r="D24" s="506"/>
      <c r="E24" s="506"/>
      <c r="F24" s="506"/>
      <c r="G24" s="506"/>
      <c r="H24" s="506"/>
      <c r="I24" s="506"/>
      <c r="J24" s="506"/>
      <c r="K24" s="50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B200" sqref="B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493"/>
      <c r="C34" s="113"/>
      <c r="D34" s="137"/>
      <c r="E34" s="7"/>
    </row>
    <row r="35" spans="2:5" ht="35.25" customHeight="1" x14ac:dyDescent="0.2">
      <c r="B35" s="493"/>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494"/>
      <c r="C56" s="115"/>
      <c r="D56" s="137"/>
      <c r="E56" s="7"/>
    </row>
    <row r="57" spans="2:5" ht="35.25" customHeight="1" x14ac:dyDescent="0.2">
      <c r="B57" s="494"/>
      <c r="C57" s="115"/>
      <c r="D57" s="137"/>
      <c r="E57" s="7"/>
    </row>
    <row r="58" spans="2:5" ht="35.25" customHeight="1" x14ac:dyDescent="0.2">
      <c r="B58" s="494"/>
      <c r="C58" s="115"/>
      <c r="D58" s="137"/>
      <c r="E58" s="7"/>
    </row>
    <row r="59" spans="2:5" ht="35.25" customHeight="1" x14ac:dyDescent="0.2">
      <c r="B59" s="495"/>
      <c r="C59" s="115"/>
      <c r="D59" s="137"/>
      <c r="E59" s="7"/>
    </row>
    <row r="60" spans="2:5" ht="35.25" customHeight="1" x14ac:dyDescent="0.2">
      <c r="B60" s="495"/>
      <c r="C60" s="115"/>
      <c r="D60" s="137"/>
      <c r="E60" s="7"/>
    </row>
    <row r="61" spans="2:5" ht="35.25" customHeight="1" x14ac:dyDescent="0.2">
      <c r="B61" s="495"/>
      <c r="C61" s="115"/>
      <c r="D61" s="137"/>
      <c r="E61" s="7"/>
    </row>
    <row r="62" spans="2:5" ht="35.25" customHeight="1" x14ac:dyDescent="0.2">
      <c r="B62" s="494"/>
      <c r="C62" s="115"/>
      <c r="D62" s="137"/>
      <c r="E62" s="7"/>
    </row>
    <row r="63" spans="2:5" ht="35.25" customHeight="1" x14ac:dyDescent="0.2">
      <c r="B63" s="494"/>
      <c r="C63" s="115"/>
      <c r="D63" s="137"/>
      <c r="E63" s="7"/>
    </row>
    <row r="64" spans="2:5" ht="35.25" customHeight="1" x14ac:dyDescent="0.2">
      <c r="B64" s="494"/>
      <c r="C64" s="115"/>
      <c r="D64" s="137"/>
      <c r="E64" s="7"/>
    </row>
    <row r="65" spans="2:5" ht="35.25" customHeight="1" x14ac:dyDescent="0.2">
      <c r="B65" s="494"/>
      <c r="C65" s="115"/>
      <c r="D65" s="137"/>
      <c r="E65" s="7"/>
    </row>
    <row r="66" spans="2:5" ht="15" x14ac:dyDescent="0.25">
      <c r="B66" s="173" t="s">
        <v>113</v>
      </c>
      <c r="C66" s="174"/>
      <c r="D66" s="175"/>
      <c r="E66" s="7"/>
    </row>
    <row r="67" spans="2:5" ht="35.25" customHeight="1" x14ac:dyDescent="0.2">
      <c r="B67" s="496"/>
      <c r="C67" s="115"/>
      <c r="D67" s="137"/>
      <c r="E67" s="7"/>
    </row>
    <row r="68" spans="2:5" ht="35.25" customHeight="1" x14ac:dyDescent="0.2">
      <c r="B68" s="496"/>
      <c r="C68" s="115"/>
      <c r="D68" s="137"/>
      <c r="E68" s="7"/>
    </row>
    <row r="69" spans="2:5" ht="35.25" customHeight="1" x14ac:dyDescent="0.2">
      <c r="B69" s="496"/>
      <c r="C69" s="115"/>
      <c r="D69" s="137"/>
      <c r="E69" s="7"/>
    </row>
    <row r="70" spans="2:5" ht="35.25" customHeight="1" x14ac:dyDescent="0.2">
      <c r="B70" s="496"/>
      <c r="C70" s="115"/>
      <c r="D70" s="137"/>
      <c r="E70" s="7"/>
    </row>
    <row r="71" spans="2:5" ht="35.25" customHeight="1" x14ac:dyDescent="0.2">
      <c r="B71" s="497"/>
      <c r="C71" s="115"/>
      <c r="D71" s="137"/>
      <c r="E71" s="7"/>
    </row>
    <row r="72" spans="2:5" ht="35.25" customHeight="1" x14ac:dyDescent="0.2">
      <c r="B72" s="496"/>
      <c r="C72" s="115"/>
      <c r="D72" s="137"/>
      <c r="E72" s="7"/>
    </row>
    <row r="73" spans="2:5" ht="35.25" customHeight="1" x14ac:dyDescent="0.2">
      <c r="B73" s="496"/>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494"/>
      <c r="C78" s="115"/>
      <c r="D78" s="137"/>
      <c r="E78" s="7"/>
    </row>
    <row r="79" spans="2:5" ht="35.25" customHeight="1" x14ac:dyDescent="0.2">
      <c r="B79" s="495"/>
      <c r="C79" s="115"/>
      <c r="D79" s="137"/>
      <c r="E79" s="7"/>
    </row>
    <row r="80" spans="2:5" ht="35.25" customHeight="1" x14ac:dyDescent="0.2">
      <c r="B80" s="494"/>
      <c r="C80" s="115"/>
      <c r="D80" s="137"/>
      <c r="E80" s="7"/>
    </row>
    <row r="81" spans="2:5" ht="35.25" customHeight="1" x14ac:dyDescent="0.2">
      <c r="B81" s="495"/>
      <c r="C81" s="115"/>
      <c r="D81" s="137"/>
      <c r="E81" s="7"/>
    </row>
    <row r="82" spans="2:5" ht="35.25" customHeight="1" x14ac:dyDescent="0.2">
      <c r="B82" s="495"/>
      <c r="C82" s="115"/>
      <c r="D82" s="137"/>
      <c r="E82" s="7"/>
    </row>
    <row r="83" spans="2:5" ht="35.25" customHeight="1" x14ac:dyDescent="0.2">
      <c r="B83" s="495"/>
      <c r="C83" s="115"/>
      <c r="D83" s="137"/>
      <c r="E83" s="7"/>
    </row>
    <row r="84" spans="2:5" ht="35.25" customHeight="1" x14ac:dyDescent="0.2">
      <c r="B84" s="494"/>
      <c r="C84" s="115"/>
      <c r="D84" s="137"/>
      <c r="E84" s="7"/>
    </row>
    <row r="85" spans="2:5" ht="35.25" customHeight="1" x14ac:dyDescent="0.2">
      <c r="B85" s="494"/>
      <c r="C85" s="115"/>
      <c r="D85" s="137"/>
      <c r="E85" s="7"/>
    </row>
    <row r="86" spans="2:5" ht="35.25" customHeight="1" x14ac:dyDescent="0.2">
      <c r="B86" s="49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496"/>
      <c r="C89" s="115"/>
      <c r="D89" s="137"/>
      <c r="E89" s="7"/>
    </row>
    <row r="90" spans="2:5" ht="35.25" customHeight="1" x14ac:dyDescent="0.2">
      <c r="B90" s="497"/>
      <c r="C90" s="115"/>
      <c r="D90" s="137"/>
      <c r="E90" s="7"/>
    </row>
    <row r="91" spans="2:5" ht="35.25" customHeight="1" x14ac:dyDescent="0.2">
      <c r="B91" s="496"/>
      <c r="C91" s="115"/>
      <c r="D91" s="137"/>
      <c r="E91" s="7"/>
    </row>
    <row r="92" spans="2:5" ht="35.25" customHeight="1" x14ac:dyDescent="0.2">
      <c r="B92" s="495"/>
      <c r="C92" s="115"/>
      <c r="D92" s="137"/>
      <c r="E92" s="7"/>
    </row>
    <row r="93" spans="2:5" ht="35.25" customHeight="1" x14ac:dyDescent="0.2">
      <c r="B93" s="494"/>
      <c r="C93" s="115"/>
      <c r="D93" s="137"/>
      <c r="E93" s="7"/>
    </row>
    <row r="94" spans="2:5" ht="35.25" customHeight="1" x14ac:dyDescent="0.2">
      <c r="B94" s="494"/>
      <c r="C94" s="115"/>
      <c r="D94" s="137"/>
      <c r="E94" s="7"/>
    </row>
    <row r="95" spans="2:5" ht="35.25" customHeight="1" x14ac:dyDescent="0.2">
      <c r="B95" s="496"/>
      <c r="C95" s="115"/>
      <c r="D95" s="137"/>
      <c r="E95" s="7"/>
    </row>
    <row r="96" spans="2:5" ht="35.25" customHeight="1" x14ac:dyDescent="0.2">
      <c r="B96" s="496"/>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497"/>
      <c r="C100" s="115"/>
      <c r="D100" s="137"/>
      <c r="E100" s="7"/>
    </row>
    <row r="101" spans="2:5" ht="35.25" customHeight="1" x14ac:dyDescent="0.2">
      <c r="B101" s="496"/>
      <c r="C101" s="115"/>
      <c r="D101" s="137"/>
      <c r="E101" s="7"/>
    </row>
    <row r="102" spans="2:5" ht="35.25" customHeight="1" x14ac:dyDescent="0.2">
      <c r="B102" s="496"/>
      <c r="C102" s="115"/>
      <c r="D102" s="137"/>
      <c r="E102" s="7"/>
    </row>
    <row r="103" spans="2:5" ht="35.25" customHeight="1" x14ac:dyDescent="0.2">
      <c r="B103" s="496"/>
      <c r="C103" s="115"/>
      <c r="D103" s="137"/>
      <c r="E103" s="7"/>
    </row>
    <row r="104" spans="2:5" ht="35.25" customHeight="1" x14ac:dyDescent="0.2">
      <c r="B104" s="496"/>
      <c r="C104" s="115"/>
      <c r="D104" s="137"/>
      <c r="E104" s="7"/>
    </row>
    <row r="105" spans="2:5" ht="35.25" customHeight="1" x14ac:dyDescent="0.2">
      <c r="B105" s="496"/>
      <c r="C105" s="115"/>
      <c r="D105" s="137"/>
      <c r="E105" s="7"/>
    </row>
    <row r="106" spans="2:5" ht="35.25" customHeight="1" x14ac:dyDescent="0.2">
      <c r="B106" s="498"/>
      <c r="C106" s="115"/>
      <c r="D106" s="137"/>
      <c r="E106" s="7"/>
    </row>
    <row r="107" spans="2:5" ht="35.25" customHeight="1" x14ac:dyDescent="0.2">
      <c r="B107" s="499"/>
      <c r="C107" s="115"/>
      <c r="D107" s="137"/>
      <c r="E107" s="7"/>
    </row>
    <row r="108" spans="2:5" ht="35.25" customHeight="1" x14ac:dyDescent="0.2">
      <c r="B108" s="499"/>
      <c r="C108" s="115"/>
      <c r="D108" s="137"/>
      <c r="E108" s="7"/>
    </row>
    <row r="109" spans="2:5" ht="35.25" customHeight="1" x14ac:dyDescent="0.2">
      <c r="B109" s="500"/>
      <c r="C109" s="115"/>
      <c r="D109" s="137"/>
      <c r="E109" s="7"/>
    </row>
    <row r="110" spans="2:5" s="5" customFormat="1" ht="15" x14ac:dyDescent="0.25">
      <c r="B110" s="173" t="s">
        <v>100</v>
      </c>
      <c r="C110" s="174"/>
      <c r="D110" s="175"/>
      <c r="E110" s="27"/>
    </row>
    <row r="111" spans="2:5" s="5" customFormat="1" ht="35.25" customHeight="1" x14ac:dyDescent="0.2">
      <c r="B111" s="501"/>
      <c r="C111" s="115"/>
      <c r="D111" s="137"/>
      <c r="E111" s="27"/>
    </row>
    <row r="112" spans="2:5" s="5" customFormat="1" ht="35.25" customHeight="1" x14ac:dyDescent="0.2">
      <c r="B112" s="497"/>
      <c r="C112" s="115"/>
      <c r="D112" s="137"/>
      <c r="E112" s="27"/>
    </row>
    <row r="113" spans="2:5" s="5" customFormat="1" ht="35.25" customHeight="1" x14ac:dyDescent="0.2">
      <c r="B113" s="497"/>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Alicia M Kinzer</cp:lastModifiedBy>
  <cp:lastPrinted>2014-12-18T11:24:00Z</cp:lastPrinted>
  <dcterms:created xsi:type="dcterms:W3CDTF">2012-03-15T16:14:51Z</dcterms:created>
  <dcterms:modified xsi:type="dcterms:W3CDTF">2016-07-28T00:48:33Z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