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adworak\Desktop\MLR Folder\2015 MLR Submission\"/>
    </mc:Choice>
  </mc:AlternateContent>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K51" i="10" l="1"/>
  <c r="F51" i="10"/>
  <c r="K48" i="10"/>
  <c r="F48" i="10"/>
  <c r="K45" i="10"/>
  <c r="J45" i="10"/>
  <c r="I45" i="10"/>
  <c r="F45" i="10"/>
  <c r="E45" i="10"/>
  <c r="D45" i="10"/>
  <c r="L34" i="10"/>
  <c r="G34" i="10"/>
  <c r="K47" i="4"/>
  <c r="I5" i="4" l="1"/>
</calcChain>
</file>

<file path=xl/sharedStrings.xml><?xml version="1.0" encoding="utf-8"?>
<sst xmlns="http://schemas.openxmlformats.org/spreadsheetml/2006/main" count="597" uniqueCount="528">
  <si>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</si>
  <si>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</si>
  <si>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</si>
  <si>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</si>
  <si>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</si>
  <si>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</si>
  <si>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</si>
  <si>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</si>
  <si>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</si>
  <si>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</si>
  <si>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</si>
  <si>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</si>
  <si>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</si>
  <si>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</si>
  <si>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</si>
  <si>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</si>
  <si>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</si>
  <si>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</si>
  <si>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</si>
  <si>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</si>
  <si>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</si>
  <si>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</si>
  <si>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</si>
  <si>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</si>
  <si>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</si>
  <si>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</si>
  <si>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</si>
  <si>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</si>
  <si>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</si>
  <si>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</si>
  <si>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</si>
  <si>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</si>
  <si>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</si>
  <si>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</si>
  <si>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</si>
  <si>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</si>
  <si>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</si>
  <si>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</si>
  <si>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</si>
  <si>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</si>
  <si>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</si>
  <si>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</si>
  <si>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</si>
  <si>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</si>
  <si>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</si>
  <si>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</si>
  <si>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</si>
  <si>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</si>
  <si>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</si>
  <si>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</si>
  <si>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</si>
  <si>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</si>
  <si>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</si>
  <si>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</si>
  <si>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</si>
  <si>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</si>
  <si>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</si>
  <si>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</si>
  <si>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</si>
  <si>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</si>
  <si>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</si>
  <si>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</si>
  <si>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</si>
  <si>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</si>
  <si>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</si>
  <si>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</si>
  <si>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</si>
  <si>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</si>
  <si>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</si>
  <si>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</si>
  <si>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</si>
  <si>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</si>
  <si>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</si>
  <si>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</si>
  <si>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</si>
  <si>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</si>
  <si>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</si>
  <si>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</si>
  <si>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</si>
  <si>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</si>
  <si>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</si>
  <si>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</si>
  <si>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</si>
  <si>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</si>
  <si>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</si>
  <si>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</si>
  <si>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</si>
  <si>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</si>
  <si>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</si>
  <si>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</si>
  <si>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</si>
  <si>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</si>
  <si>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</si>
  <si>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</si>
  <si>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</si>
  <si>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</si>
  <si>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</si>
  <si>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</si>
  <si>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</si>
  <si>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</si>
  <si>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</si>
  <si>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</si>
  <si>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</si>
  <si>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</si>
  <si>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</si>
  <si>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</si>
  <si>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</si>
  <si>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</si>
  <si>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</si>
  <si>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</si>
  <si>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</si>
  <si>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</si>
  <si>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</si>
  <si>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</si>
  <si>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</si>
  <si>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</si>
  <si>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</si>
  <si>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</si>
  <si>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</si>
  <si>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</si>
  <si>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</si>
  <si>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</si>
  <si>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</si>
  <si>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</si>
  <si>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</si>
  <si>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</si>
  <si>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</si>
  <si>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</si>
  <si>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</si>
  <si>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</si>
  <si>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</si>
  <si>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</si>
  <si>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</si>
  <si>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</si>
  <si>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</si>
  <si>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</si>
  <si>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</si>
  <si>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</si>
  <si>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</si>
  <si>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</si>
  <si>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</si>
  <si>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</si>
  <si>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</si>
  <si>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</si>
  <si>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</si>
  <si>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</si>
  <si>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</si>
  <si>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</si>
  <si>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</si>
  <si>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</si>
  <si>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</si>
  <si>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</si>
  <si>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</si>
  <si>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</si>
  <si>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</si>
  <si>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</si>
  <si>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</si>
  <si>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</si>
  <si>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</si>
  <si>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</si>
  <si>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</si>
  <si>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</si>
  <si>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</si>
  <si>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</si>
  <si>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</si>
  <si>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</si>
  <si>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</si>
  <si>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</si>
  <si>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</si>
  <si>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</si>
  <si>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</si>
  <si>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</si>
  <si>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</si>
  <si>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</si>
  <si>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</si>
  <si>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</si>
  <si>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</si>
  <si>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</si>
  <si>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</si>
  <si>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</si>
  <si>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</si>
  <si>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</si>
  <si>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</si>
  <si>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</si>
  <si>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</si>
  <si>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</si>
  <si>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</si>
  <si>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</si>
  <si>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</si>
  <si>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</si>
  <si>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</si>
  <si>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</si>
  <si>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</si>
  <si>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</si>
  <si>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</si>
  <si>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</si>
  <si>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</si>
  <si>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</si>
  <si>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</si>
  <si>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</si>
  <si>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</si>
  <si>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</si>
  <si>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</si>
  <si>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</si>
  <si>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</si>
  <si>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</si>
  <si>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</si>
  <si>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</si>
  <si>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</si>
  <si>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</si>
  <si>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</si>
  <si>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</si>
  <si>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</si>
  <si>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</si>
  <si>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</si>
  <si>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</si>
  <si>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</si>
  <si>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</si>
  <si>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</si>
  <si>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</si>
  <si>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</si>
  <si>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</si>
  <si>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</si>
  <si>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</si>
  <si>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</si>
  <si>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</si>
  <si>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</si>
  <si>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</si>
  <si>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</si>
  <si>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</si>
  <si>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</si>
  <si>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</si>
  <si>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</si>
  <si>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</si>
  <si>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</si>
  <si>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</si>
  <si>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</si>
  <si>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</si>
  <si>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</si>
  <si>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</si>
  <si>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</si>
  <si>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</si>
  <si>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</si>
  <si>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</si>
  <si>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</si>
  <si>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</si>
  <si>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</si>
  <si>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</si>
  <si>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</si>
  <si>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</si>
  <si>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</si>
  <si>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</si>
  <si>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</si>
  <si>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</si>
  <si>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</si>
  <si>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</si>
  <si>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</si>
  <si>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</si>
  <si>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</si>
  <si>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</si>
  <si>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</si>
  <si>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</si>
  <si>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</si>
  <si>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</si>
  <si>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</si>
  <si>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</si>
  <si>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</si>
  <si>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</si>
  <si>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</si>
  <si>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</si>
  <si>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</si>
  <si>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</si>
  <si>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</si>
  <si>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</si>
  <si>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</si>
  <si>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</si>
  <si>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</si>
  <si>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</si>
  <si>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</si>
  <si>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</si>
  <si>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</si>
  <si>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</si>
  <si>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</si>
  <si>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</si>
  <si>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</si>
  <si>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</si>
  <si>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</si>
  <si>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</si>
  <si>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</si>
  <si>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</si>
  <si>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</si>
  <si>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</si>
  <si>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</si>
  <si>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</si>
  <si>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</si>
  <si>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</si>
  <si>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</si>
  <si>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</si>
  <si>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</si>
  <si>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</si>
  <si>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</si>
  <si>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</si>
  <si>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</si>
  <si>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</si>
  <si>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</si>
  <si>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</si>
  <si>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</si>
  <si>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</si>
  <si>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</si>
  <si>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</si>
  <si>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</si>
  <si>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</si>
  <si>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</si>
  <si>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</si>
  <si>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</si>
  <si>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</si>
  <si>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</si>
  <si>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</si>
  <si>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</si>
  <si>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</si>
  <si>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</si>
  <si>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</si>
  <si>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</si>
  <si>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</si>
  <si>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</si>
  <si>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</si>
  <si>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</si>
  <si>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</si>
  <si>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</si>
  <si>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</si>
  <si>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</si>
  <si>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</si>
  <si>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</si>
  <si>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</si>
  <si>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</si>
  <si>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</si>
  <si>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</si>
  <si>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</si>
  <si>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</si>
  <si>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</si>
  <si>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</si>
  <si>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</si>
  <si>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</si>
  <si>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</si>
  <si>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</si>
  <si>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</si>
  <si>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</si>
  <si>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</si>
  <si>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</si>
  <si>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</si>
  <si>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</si>
  <si>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</si>
  <si>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</si>
  <si>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</si>
  <si>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</si>
  <si>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</si>
  <si>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</si>
  <si>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</si>
  <si>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</si>
  <si>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</si>
  <si>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</si>
  <si>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</si>
  <si>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</si>
  <si>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</si>
  <si>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</si>
  <si>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</si>
  <si>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</si>
  <si>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</si>
  <si>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</si>
  <si>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</si>
  <si>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</si>
  <si>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</si>
  <si>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</si>
  <si>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</si>
  <si>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</si>
  <si>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</si>
  <si>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</si>
  <si>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</si>
  <si>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</si>
  <si>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</si>
  <si>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</si>
  <si>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</si>
  <si>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</si>
  <si>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</si>
  <si>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</si>
  <si>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</si>
  <si>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</si>
  <si>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</si>
  <si>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</si>
  <si>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</si>
  <si>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</si>
  <si>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</si>
  <si>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</si>
  <si>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</si>
  <si>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</si>
  <si>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</si>
  <si>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</si>
  <si>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</si>
  <si>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</si>
  <si>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</si>
  <si>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</si>
  <si>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</si>
  <si>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</si>
  <si>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</si>
  <si>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</si>
  <si>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</si>
  <si>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</si>
  <si>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</si>
  <si>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</si>
  <si>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</si>
  <si>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</si>
  <si>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</si>
  <si>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</si>
  <si>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</si>
  <si>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</si>
  <si>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</si>
  <si>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</si>
  <si>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</si>
  <si>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</si>
  <si>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</si>
  <si>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</si>
  <si>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</si>
  <si>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</si>
  <si>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</si>
  <si>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</si>
  <si>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</si>
  <si>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</si>
  <si>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</si>
  <si>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</si>
  <si>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</si>
  <si>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</si>
  <si>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</si>
  <si>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</si>
  <si>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</si>
  <si>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</si>
  <si>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</si>
  <si>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</si>
  <si>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</si>
  <si>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</si>
  <si>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</si>
  <si>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</si>
  <si>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</si>
  <si>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</si>
  <si>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</si>
  <si>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</si>
  <si>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</si>
  <si>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</si>
  <si>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</si>
  <si>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</si>
  <si>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</si>
  <si>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</si>
  <si>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</si>
  <si>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</si>
  <si>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</si>
  <si>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</si>
  <si>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</si>
  <si>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</si>
  <si>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</si>
  <si>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</si>
  <si>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</si>
  <si>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</si>
  <si>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</si>
  <si>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</si>
  <si>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</si>
  <si>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</si>
  <si>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</si>
  <si>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</si>
  <si>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</si>
  <si>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</si>
  <si>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</si>
  <si>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</si>
  <si>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</si>
  <si>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</si>
  <si>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</si>
  <si>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</si>
  <si>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</si>
  <si>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</si>
  <si>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</si>
  <si>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</si>
  <si>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</si>
  <si>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</si>
  <si>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</si>
  <si>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</si>
  <si>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</si>
  <si>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</si>
  <si>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</si>
  <si>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</si>
  <si>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</si>
  <si>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</si>
  <si>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</si>
  <si>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</si>
  <si>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</si>
  <si>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</si>
  <si>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</si>
  <si>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</si>
  <si>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</si>
  <si>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Montana Health Cooperative</t>
  </si>
  <si>
    <t>2015</t>
  </si>
  <si>
    <t>1005 Partridge Place, Suite 5 &amp; 6 Helena, MT 59601</t>
  </si>
  <si>
    <t>451295465</t>
  </si>
  <si>
    <t>14933</t>
  </si>
  <si>
    <t>655</t>
  </si>
  <si>
    <t>Individual Claims</t>
  </si>
  <si>
    <t>Individual paid claims are recorded for the individual markets seperately form group claims.  IBNR is claculated, by our actuary, for each market individually</t>
  </si>
  <si>
    <t>Large Group Claims</t>
  </si>
  <si>
    <t>Large group paid claims are recorded for the large group market seperately from inidividual and small group claims.  IBNR is claculated, by our actuary, for each market individually</t>
  </si>
  <si>
    <t>Small Group Claims</t>
  </si>
  <si>
    <t>Small group paid claims are recorded for the small group market seperately from individual and large group claims.  An allocation of claims from the small group to large group market was recorded to account for the few small groups that quality as large group for MLR reporting.  This allocation was based on a % of market share the larger small groups were as a part of the total small group market.  IBNR is claculated, by our actuary, for each market individually</t>
  </si>
  <si>
    <t>Federal Taxes and assessments</t>
  </si>
  <si>
    <t>The expenses for these assessments are recorded based on actual cost per market</t>
  </si>
  <si>
    <t>State Premium Tax</t>
  </si>
  <si>
    <t>Regulatory authority licenses and fees</t>
  </si>
  <si>
    <t>Qualty Improvement Expenses</t>
  </si>
  <si>
    <t>MHC uses a TPA for services and was provdied an allocation of the TPA fee that is attributable to each Qualty Improvement Expense.  This allocation was spread across the individual, small group and large group markets based on a calcualted PMPM amount. Servcies conducted in house were allocated on a PMPM fee across all markets.</t>
  </si>
  <si>
    <t>Activities to prevent hospital readmission</t>
  </si>
  <si>
    <t>Improve patient safety and reduce medical errors</t>
  </si>
  <si>
    <t>Wellness and health promotion activities</t>
  </si>
  <si>
    <t>HIT expenses related to improving health care quality</t>
  </si>
  <si>
    <t>Cost Containment Expenses</t>
  </si>
  <si>
    <t>These costs were allocated on a PMPM basis</t>
  </si>
  <si>
    <t>All other claims adjustment expenses</t>
  </si>
  <si>
    <t>MHC calculated a % of individual IBNR as a cost containment expense for 2015</t>
  </si>
  <si>
    <t>Direct Sales salaries and benefits</t>
  </si>
  <si>
    <t>Costs are allocated on a PMPM basis across all markets</t>
  </si>
  <si>
    <t>Agent &amp; Broker fees &amp; commissions</t>
  </si>
  <si>
    <t>Commissions are allocated on a PMPM basis across all markets</t>
  </si>
  <si>
    <t>Other general and administative expenses</t>
  </si>
  <si>
    <t>Other expenses are allocated on a PMPM basis across all markets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</si>
</sst>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501</v>
      </c>
      <c r="B4" s="147" t="s">
        <v>45</v>
      </c>
      <c r="C4" s="480" t="s">
        <v>496</v>
      </c>
    </row>
    <row r="5" spans="1:6" x14ac:dyDescent="0.2">
      <c r="B5" s="147" t="s">
        <v>215</v>
      </c>
      <c r="C5" s="480" t="s">
        <v>496</v>
      </c>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167</v>
      </c>
    </row>
    <row r="14" spans="1:6" x14ac:dyDescent="0.2">
      <c r="B14" s="147" t="s">
        <v>51</v>
      </c>
      <c r="C14" s="480" t="s">
        <v>498</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60" zoomScaleNormal="60" workbookViewId="0">
      <pane xSplit="2" ySplit="3" topLeftCell="C4" activePane="bottomRight" state="frozen"/>
      <selection activeCell="B1" sqref="B1"/>
      <selection pane="topRight" activeCell="B1" sqref="B1"/>
      <selection pane="bottomLeft" activeCell="B1" sqref="B1"/>
      <selection pane="bottomRight" activeCell="J29" sqref="J2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153056390</v>
      </c>
      <c r="E5" s="213">
        <v>152532102</v>
      </c>
      <c r="F5" s="213"/>
      <c r="G5" s="213"/>
      <c r="H5" s="213"/>
      <c r="I5" s="212">
        <f>+E5</f>
        <v>152532102</v>
      </c>
      <c r="J5" s="212">
        <v>9422333</v>
      </c>
      <c r="K5" s="213">
        <v>9229206</v>
      </c>
      <c r="L5" s="213"/>
      <c r="M5" s="213"/>
      <c r="N5" s="213"/>
      <c r="O5" s="212">
        <v>9229206</v>
      </c>
      <c r="P5" s="212">
        <v>3338496</v>
      </c>
      <c r="Q5" s="213">
        <v>3169072</v>
      </c>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ht="13.5" thickTop="1" x14ac:dyDescent="0.2">
      <c r="A12" s="35"/>
      <c r="B12" s="238" t="s">
        <v>229</v>
      </c>
      <c r="C12" s="202"/>
      <c r="D12" s="212">
        <v>203747945</v>
      </c>
      <c r="E12" s="213">
        <v>194229238</v>
      </c>
      <c r="F12" s="213"/>
      <c r="G12" s="213"/>
      <c r="H12" s="213"/>
      <c r="I12" s="212">
        <v>194229238</v>
      </c>
      <c r="J12" s="212">
        <v>9292810</v>
      </c>
      <c r="K12" s="213">
        <v>9034270</v>
      </c>
      <c r="L12" s="213"/>
      <c r="M12" s="213"/>
      <c r="N12" s="213"/>
      <c r="O12" s="212">
        <v>9034270</v>
      </c>
      <c r="P12" s="212">
        <v>2775527</v>
      </c>
      <c r="Q12" s="213">
        <v>2821605</v>
      </c>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v>26306224</v>
      </c>
      <c r="E13" s="217">
        <v>26306224</v>
      </c>
      <c r="F13" s="217"/>
      <c r="G13" s="268"/>
      <c r="H13" s="269"/>
      <c r="I13" s="216">
        <v>26306224</v>
      </c>
      <c r="J13" s="216">
        <v>1051645</v>
      </c>
      <c r="K13" s="217">
        <v>1051645</v>
      </c>
      <c r="L13" s="217"/>
      <c r="M13" s="268"/>
      <c r="N13" s="269"/>
      <c r="O13" s="216">
        <v>1051645</v>
      </c>
      <c r="P13" s="216">
        <v>547088</v>
      </c>
      <c r="Q13" s="217">
        <v>547088</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43533</v>
      </c>
      <c r="E26" s="217">
        <v>43533</v>
      </c>
      <c r="F26" s="217"/>
      <c r="G26" s="217"/>
      <c r="H26" s="217"/>
      <c r="I26" s="216">
        <v>43533</v>
      </c>
      <c r="J26" s="216">
        <v>0</v>
      </c>
      <c r="K26" s="217">
        <v>0</v>
      </c>
      <c r="L26" s="217"/>
      <c r="M26" s="217"/>
      <c r="N26" s="217"/>
      <c r="O26" s="216">
        <v>0</v>
      </c>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154555</v>
      </c>
      <c r="E28" s="217">
        <v>154555</v>
      </c>
      <c r="F28" s="217"/>
      <c r="G28" s="217"/>
      <c r="H28" s="217"/>
      <c r="I28" s="216">
        <v>154555</v>
      </c>
      <c r="J28" s="216">
        <v>7239</v>
      </c>
      <c r="K28" s="217">
        <v>7239</v>
      </c>
      <c r="L28" s="217"/>
      <c r="M28" s="217"/>
      <c r="N28" s="217"/>
      <c r="O28" s="216">
        <v>7239</v>
      </c>
      <c r="P28" s="216">
        <v>2588</v>
      </c>
      <c r="Q28" s="217">
        <v>2588</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1014123</v>
      </c>
      <c r="E31" s="217">
        <v>1014123</v>
      </c>
      <c r="F31" s="217"/>
      <c r="G31" s="217"/>
      <c r="H31" s="217"/>
      <c r="I31" s="216">
        <v>1014123</v>
      </c>
      <c r="J31" s="216">
        <v>17913</v>
      </c>
      <c r="K31" s="217">
        <v>17913</v>
      </c>
      <c r="L31" s="217"/>
      <c r="M31" s="217"/>
      <c r="N31" s="217"/>
      <c r="O31" s="216">
        <v>17913</v>
      </c>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304777</v>
      </c>
      <c r="E34" s="217">
        <v>304777</v>
      </c>
      <c r="F34" s="217"/>
      <c r="G34" s="217"/>
      <c r="H34" s="217"/>
      <c r="I34" s="216">
        <v>304777</v>
      </c>
      <c r="J34" s="216">
        <v>0</v>
      </c>
      <c r="K34" s="217">
        <v>0</v>
      </c>
      <c r="L34" s="217"/>
      <c r="M34" s="217"/>
      <c r="N34" s="217"/>
      <c r="O34" s="216">
        <v>0</v>
      </c>
      <c r="P34" s="216">
        <v>0</v>
      </c>
      <c r="Q34" s="217">
        <v>0</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3054109</v>
      </c>
      <c r="E35" s="217">
        <v>3054109</v>
      </c>
      <c r="F35" s="217"/>
      <c r="G35" s="217"/>
      <c r="H35" s="217"/>
      <c r="I35" s="216">
        <v>3054109</v>
      </c>
      <c r="J35" s="216">
        <v>3440</v>
      </c>
      <c r="K35" s="217">
        <v>3440</v>
      </c>
      <c r="L35" s="217"/>
      <c r="M35" s="217"/>
      <c r="N35" s="217"/>
      <c r="O35" s="216">
        <v>3440</v>
      </c>
      <c r="P35" s="216">
        <v>818</v>
      </c>
      <c r="Q35" s="217">
        <v>818</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7.25" thickBot="1"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ht="13.5" thickTop="1" x14ac:dyDescent="0.2">
      <c r="B37" s="244" t="s">
        <v>253</v>
      </c>
      <c r="C37" s="202" t="s">
        <v>15</v>
      </c>
      <c r="D37" s="224">
        <v>142990</v>
      </c>
      <c r="E37" s="225">
        <v>142990</v>
      </c>
      <c r="F37" s="225"/>
      <c r="G37" s="225"/>
      <c r="H37" s="225"/>
      <c r="I37" s="224">
        <v>142990</v>
      </c>
      <c r="J37" s="224">
        <v>6617</v>
      </c>
      <c r="K37" s="225">
        <v>6617</v>
      </c>
      <c r="L37" s="225"/>
      <c r="M37" s="225"/>
      <c r="N37" s="225"/>
      <c r="O37" s="224">
        <v>6617</v>
      </c>
      <c r="P37" s="224">
        <v>2539</v>
      </c>
      <c r="Q37" s="225">
        <v>2539</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v>141549</v>
      </c>
      <c r="E38" s="217">
        <v>141549</v>
      </c>
      <c r="F38" s="217"/>
      <c r="G38" s="217"/>
      <c r="H38" s="217"/>
      <c r="I38" s="216">
        <v>141549</v>
      </c>
      <c r="J38" s="216">
        <v>6490</v>
      </c>
      <c r="K38" s="217">
        <v>6490</v>
      </c>
      <c r="L38" s="217"/>
      <c r="M38" s="217"/>
      <c r="N38" s="217"/>
      <c r="O38" s="216">
        <v>6490</v>
      </c>
      <c r="P38" s="216">
        <v>2282</v>
      </c>
      <c r="Q38" s="217">
        <v>2282</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141549</v>
      </c>
      <c r="E39" s="217">
        <v>141549</v>
      </c>
      <c r="F39" s="217"/>
      <c r="G39" s="217"/>
      <c r="H39" s="217"/>
      <c r="I39" s="216">
        <v>141549</v>
      </c>
      <c r="J39" s="216">
        <v>6490</v>
      </c>
      <c r="K39" s="217">
        <v>6490</v>
      </c>
      <c r="L39" s="217"/>
      <c r="M39" s="217"/>
      <c r="N39" s="217"/>
      <c r="O39" s="216">
        <v>6490</v>
      </c>
      <c r="P39" s="216">
        <v>2282</v>
      </c>
      <c r="Q39" s="217">
        <v>2282</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141549</v>
      </c>
      <c r="E40" s="217">
        <v>141549</v>
      </c>
      <c r="F40" s="217"/>
      <c r="G40" s="217"/>
      <c r="H40" s="217"/>
      <c r="I40" s="216">
        <v>141549</v>
      </c>
      <c r="J40" s="216">
        <v>6490</v>
      </c>
      <c r="K40" s="217">
        <v>6490</v>
      </c>
      <c r="L40" s="217"/>
      <c r="M40" s="217"/>
      <c r="N40" s="217"/>
      <c r="O40" s="216">
        <v>6490</v>
      </c>
      <c r="P40" s="216">
        <v>2282</v>
      </c>
      <c r="Q40" s="217">
        <v>2282</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v>297401</v>
      </c>
      <c r="E41" s="217">
        <v>297401</v>
      </c>
      <c r="F41" s="217"/>
      <c r="G41" s="217"/>
      <c r="H41" s="217"/>
      <c r="I41" s="216">
        <v>297401</v>
      </c>
      <c r="J41" s="216">
        <v>13635</v>
      </c>
      <c r="K41" s="217">
        <v>13635</v>
      </c>
      <c r="L41" s="217"/>
      <c r="M41" s="217"/>
      <c r="N41" s="217"/>
      <c r="O41" s="216">
        <v>13635</v>
      </c>
      <c r="P41" s="216">
        <v>4794</v>
      </c>
      <c r="Q41" s="217">
        <v>4794</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v>0</v>
      </c>
      <c r="E42" s="217">
        <v>0</v>
      </c>
      <c r="F42" s="217"/>
      <c r="G42" s="217"/>
      <c r="H42" s="217"/>
      <c r="I42" s="216">
        <v>0</v>
      </c>
      <c r="J42" s="216">
        <v>0</v>
      </c>
      <c r="K42" s="217">
        <v>0</v>
      </c>
      <c r="L42" s="217"/>
      <c r="M42" s="217"/>
      <c r="N42" s="217"/>
      <c r="O42" s="216">
        <v>0</v>
      </c>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7.25" thickBot="1"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767237</v>
      </c>
      <c r="E44" s="225">
        <v>767237</v>
      </c>
      <c r="F44" s="225"/>
      <c r="G44" s="225"/>
      <c r="H44" s="225"/>
      <c r="I44" s="224">
        <v>767237</v>
      </c>
      <c r="J44" s="224">
        <v>44084</v>
      </c>
      <c r="K44" s="225">
        <v>44084</v>
      </c>
      <c r="L44" s="225"/>
      <c r="M44" s="225"/>
      <c r="N44" s="225"/>
      <c r="O44" s="224">
        <v>44084</v>
      </c>
      <c r="P44" s="224">
        <v>17116</v>
      </c>
      <c r="Q44" s="225">
        <v>17116</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4138413</v>
      </c>
      <c r="E45" s="217">
        <v>4138413</v>
      </c>
      <c r="F45" s="217"/>
      <c r="G45" s="217"/>
      <c r="H45" s="217"/>
      <c r="I45" s="216">
        <v>4138413</v>
      </c>
      <c r="J45" s="216">
        <v>224133</v>
      </c>
      <c r="K45" s="217">
        <v>224133</v>
      </c>
      <c r="L45" s="217"/>
      <c r="M45" s="217"/>
      <c r="N45" s="217"/>
      <c r="O45" s="216">
        <v>224133</v>
      </c>
      <c r="P45" s="216">
        <v>88554</v>
      </c>
      <c r="Q45" s="217">
        <v>88554</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447962</v>
      </c>
      <c r="E46" s="217">
        <v>447962</v>
      </c>
      <c r="F46" s="217"/>
      <c r="G46" s="217"/>
      <c r="H46" s="217"/>
      <c r="I46" s="216">
        <v>447962</v>
      </c>
      <c r="J46" s="216">
        <v>26634</v>
      </c>
      <c r="K46" s="217">
        <v>26634</v>
      </c>
      <c r="L46" s="217"/>
      <c r="M46" s="217"/>
      <c r="N46" s="217"/>
      <c r="O46" s="216">
        <v>26634</v>
      </c>
      <c r="P46" s="216">
        <v>10456</v>
      </c>
      <c r="Q46" s="217">
        <v>10456</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1914543</v>
      </c>
      <c r="E47" s="217">
        <v>1914543</v>
      </c>
      <c r="F47" s="217"/>
      <c r="G47" s="217"/>
      <c r="H47" s="217"/>
      <c r="I47" s="216">
        <v>1914543</v>
      </c>
      <c r="J47" s="216">
        <v>67960</v>
      </c>
      <c r="K47" s="217">
        <f>+J47</f>
        <v>67960</v>
      </c>
      <c r="L47" s="217"/>
      <c r="M47" s="217"/>
      <c r="N47" s="217"/>
      <c r="O47" s="216">
        <v>67960</v>
      </c>
      <c r="P47" s="216">
        <v>20353</v>
      </c>
      <c r="Q47" s="217">
        <v>20353</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8506269</v>
      </c>
      <c r="E51" s="217">
        <v>8506269</v>
      </c>
      <c r="F51" s="217"/>
      <c r="G51" s="217"/>
      <c r="H51" s="217"/>
      <c r="I51" s="216">
        <v>8506269</v>
      </c>
      <c r="J51" s="216">
        <v>427765</v>
      </c>
      <c r="K51" s="217">
        <v>427765</v>
      </c>
      <c r="L51" s="217"/>
      <c r="M51" s="217"/>
      <c r="N51" s="217"/>
      <c r="O51" s="216">
        <v>427765</v>
      </c>
      <c r="P51" s="216">
        <v>133689</v>
      </c>
      <c r="Q51" s="217">
        <v>133689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19129</v>
      </c>
      <c r="E56" s="229">
        <v>19129</v>
      </c>
      <c r="F56" s="229"/>
      <c r="G56" s="229"/>
      <c r="H56" s="229"/>
      <c r="I56" s="228">
        <v>19129</v>
      </c>
      <c r="J56" s="228">
        <v>1192</v>
      </c>
      <c r="K56" s="229">
        <v>1192</v>
      </c>
      <c r="L56" s="229"/>
      <c r="M56" s="229"/>
      <c r="N56" s="229"/>
      <c r="O56" s="228">
        <v>1192</v>
      </c>
      <c r="P56" s="228">
        <v>450</v>
      </c>
      <c r="Q56" s="229">
        <v>450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36697</v>
      </c>
      <c r="E57" s="232">
        <v>36697</v>
      </c>
      <c r="F57" s="232"/>
      <c r="G57" s="232"/>
      <c r="H57" s="232"/>
      <c r="I57" s="231">
        <v>36697</v>
      </c>
      <c r="J57" s="231">
        <v>1942</v>
      </c>
      <c r="K57" s="232">
        <v>1942</v>
      </c>
      <c r="L57" s="232"/>
      <c r="M57" s="232"/>
      <c r="N57" s="232"/>
      <c r="O57" s="231">
        <v>1942</v>
      </c>
      <c r="P57" s="231">
        <v>639</v>
      </c>
      <c r="Q57" s="232">
        <v>639</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98</v>
      </c>
      <c r="K58" s="232">
        <v>98</v>
      </c>
      <c r="L58" s="232"/>
      <c r="M58" s="232"/>
      <c r="N58" s="232"/>
      <c r="O58" s="231">
        <v>98</v>
      </c>
      <c r="P58" s="231">
        <v>4</v>
      </c>
      <c r="Q58" s="232">
        <v>4</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439557</v>
      </c>
      <c r="E59" s="232">
        <v>439557</v>
      </c>
      <c r="F59" s="232"/>
      <c r="G59" s="232"/>
      <c r="H59" s="232"/>
      <c r="I59" s="231">
        <v>439557</v>
      </c>
      <c r="J59" s="231">
        <v>20587</v>
      </c>
      <c r="K59" s="232">
        <v>20587</v>
      </c>
      <c r="L59" s="232"/>
      <c r="M59" s="232"/>
      <c r="N59" s="232"/>
      <c r="O59" s="231">
        <v>20587</v>
      </c>
      <c r="P59" s="231">
        <v>7360</v>
      </c>
      <c r="Q59" s="232">
        <v>7360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36629.75</v>
      </c>
      <c r="E60" s="235">
        <v>36629.75</v>
      </c>
      <c r="F60" s="235"/>
      <c r="G60" s="235"/>
      <c r="H60" s="235"/>
      <c r="I60" s="234">
        <v>36629.75</v>
      </c>
      <c r="J60" s="234">
        <v>1715.5833333333333</v>
      </c>
      <c r="K60" s="235">
        <v>1715.5833333333333</v>
      </c>
      <c r="L60" s="235"/>
      <c r="M60" s="235"/>
      <c r="N60" s="235"/>
      <c r="O60" s="234">
        <v>1715.5833333333333</v>
      </c>
      <c r="P60" s="234">
        <v>613.33333333333337</v>
      </c>
      <c r="Q60" s="235">
        <v>613.33333333333337</v>
      </c>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-196680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60" zoomScaleNormal="60" workbookViewId="0">
      <pane xSplit="2" ySplit="3" topLeftCell="C4" activePane="bottomRight" state="frozen"/>
      <selection activeCell="B1" sqref="B1"/>
      <selection pane="topRight" activeCell="B1" sqref="B1"/>
      <selection pane="bottomLeft" activeCell="B1" sqref="B1"/>
      <selection pane="bottomRight" activeCell="I9" sqref="I9"/>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8" thickTop="1" thickBot="1"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ht="13.5" thickTop="1" x14ac:dyDescent="0.2">
      <c r="B5" s="342" t="s">
        <v>277</v>
      </c>
      <c r="C5" s="330"/>
      <c r="D5" s="325">
        <v>126897334</v>
      </c>
      <c r="E5" s="326">
        <v>132733325</v>
      </c>
      <c r="F5" s="326"/>
      <c r="G5" s="328"/>
      <c r="H5" s="328"/>
      <c r="I5" s="325">
        <v>132733325</v>
      </c>
      <c r="J5" s="325">
        <v>7906201</v>
      </c>
      <c r="K5" s="326">
        <v>7602777</v>
      </c>
      <c r="L5" s="326"/>
      <c r="M5" s="326"/>
      <c r="N5" s="326"/>
      <c r="O5" s="325">
        <v>7602777</v>
      </c>
      <c r="P5" s="325">
        <v>3338496</v>
      </c>
      <c r="Q5" s="326">
        <v>3169072</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v>1639779</v>
      </c>
      <c r="E6" s="319">
        <v>1639779</v>
      </c>
      <c r="F6" s="319"/>
      <c r="G6" s="320"/>
      <c r="H6" s="320"/>
      <c r="I6" s="318">
        <v>1639779</v>
      </c>
      <c r="J6" s="318">
        <v>84292</v>
      </c>
      <c r="K6" s="319">
        <v>84292</v>
      </c>
      <c r="L6" s="319"/>
      <c r="M6" s="319"/>
      <c r="N6" s="319"/>
      <c r="O6" s="318">
        <v>84292</v>
      </c>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v>1639779</v>
      </c>
      <c r="E7" s="319">
        <v>1639779</v>
      </c>
      <c r="F7" s="319"/>
      <c r="G7" s="320"/>
      <c r="H7" s="320"/>
      <c r="I7" s="318">
        <v>1639779</v>
      </c>
      <c r="J7" s="318">
        <v>84292</v>
      </c>
      <c r="K7" s="319">
        <v>84292</v>
      </c>
      <c r="L7" s="319"/>
      <c r="M7" s="319"/>
      <c r="N7" s="319"/>
      <c r="O7" s="318">
        <v>84292</v>
      </c>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v>0</v>
      </c>
      <c r="F10" s="319"/>
      <c r="G10" s="319"/>
      <c r="H10" s="319"/>
      <c r="I10" s="318">
        <v>0</v>
      </c>
      <c r="J10" s="365"/>
      <c r="K10" s="319">
        <v>0</v>
      </c>
      <c r="L10" s="319"/>
      <c r="M10" s="319"/>
      <c r="N10" s="319"/>
      <c r="O10" s="318">
        <v>0</v>
      </c>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v>0</v>
      </c>
      <c r="K11" s="319">
        <v>0</v>
      </c>
      <c r="L11" s="319"/>
      <c r="M11" s="319"/>
      <c r="N11" s="319"/>
      <c r="O11" s="318">
        <v>0</v>
      </c>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v>0</v>
      </c>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22050732</v>
      </c>
      <c r="E15" s="319">
        <v>21906537</v>
      </c>
      <c r="F15" s="319"/>
      <c r="G15" s="319"/>
      <c r="H15" s="319"/>
      <c r="I15" s="318">
        <v>21906537</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4108324</v>
      </c>
      <c r="E16" s="319">
        <v>-2107760</v>
      </c>
      <c r="F16" s="319"/>
      <c r="G16" s="319"/>
      <c r="H16" s="319"/>
      <c r="I16" s="318">
        <v>-2107760</v>
      </c>
      <c r="J16" s="318">
        <v>1516132</v>
      </c>
      <c r="K16" s="319">
        <v>1626429</v>
      </c>
      <c r="L16" s="319"/>
      <c r="M16" s="319"/>
      <c r="N16" s="319"/>
      <c r="O16" s="318">
        <v>1626429</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176675344</v>
      </c>
      <c r="E23" s="362"/>
      <c r="F23" s="362"/>
      <c r="G23" s="362"/>
      <c r="H23" s="362"/>
      <c r="I23" s="364"/>
      <c r="J23" s="318">
        <v>7819529</v>
      </c>
      <c r="K23" s="362"/>
      <c r="L23" s="362"/>
      <c r="M23" s="362"/>
      <c r="N23" s="362"/>
      <c r="O23" s="364"/>
      <c r="P23" s="318">
        <v>2481363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189179160</v>
      </c>
      <c r="F24" s="319"/>
      <c r="G24" s="319"/>
      <c r="H24" s="319"/>
      <c r="I24" s="318">
        <v>189179160</v>
      </c>
      <c r="J24" s="365"/>
      <c r="K24" s="319">
        <v>8500141</v>
      </c>
      <c r="L24" s="319"/>
      <c r="M24" s="319"/>
      <c r="N24" s="319"/>
      <c r="O24" s="318">
        <v>8500141</v>
      </c>
      <c r="P24" s="365"/>
      <c r="Q24" s="319">
        <v>2586204</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27072601</v>
      </c>
      <c r="E26" s="362"/>
      <c r="F26" s="362"/>
      <c r="G26" s="362"/>
      <c r="H26" s="362"/>
      <c r="I26" s="364"/>
      <c r="J26" s="318">
        <v>1473281</v>
      </c>
      <c r="K26" s="362"/>
      <c r="L26" s="362"/>
      <c r="M26" s="362"/>
      <c r="N26" s="362"/>
      <c r="O26" s="364"/>
      <c r="P26" s="318">
        <v>294164</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5050078</v>
      </c>
      <c r="F27" s="319"/>
      <c r="G27" s="319"/>
      <c r="H27" s="319"/>
      <c r="I27" s="318">
        <v>5050078</v>
      </c>
      <c r="J27" s="365"/>
      <c r="K27" s="319">
        <v>534129</v>
      </c>
      <c r="L27" s="319"/>
      <c r="M27" s="319"/>
      <c r="N27" s="319"/>
      <c r="O27" s="318">
        <v>534129</v>
      </c>
      <c r="P27" s="365"/>
      <c r="Q27" s="319">
        <v>235401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203747945</v>
      </c>
      <c r="E54" s="323">
        <v>194229238</v>
      </c>
      <c r="F54" s="323"/>
      <c r="G54" s="323"/>
      <c r="H54" s="323"/>
      <c r="I54" s="322">
        <v>194229238</v>
      </c>
      <c r="J54" s="322">
        <v>9292810</v>
      </c>
      <c r="K54" s="323">
        <v>9034270</v>
      </c>
      <c r="L54" s="323"/>
      <c r="M54" s="323"/>
      <c r="N54" s="323"/>
      <c r="O54" s="322">
        <v>9034270</v>
      </c>
      <c r="P54" s="322">
        <v>2775527</v>
      </c>
      <c r="Q54" s="323">
        <v>2821605</v>
      </c>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16147400</v>
      </c>
      <c r="E58" s="354">
        <v>16147400</v>
      </c>
      <c r="F58" s="354"/>
      <c r="G58" s="354"/>
      <c r="H58" s="354"/>
      <c r="I58" s="353">
        <v>16461068</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70" zoomScaleNormal="70" workbookViewId="0">
      <pane xSplit="2" ySplit="3" topLeftCell="C4" activePane="bottomRight" state="frozen"/>
      <selection activeCell="B1" sqref="B1"/>
      <selection pane="topRight" activeCell="B1" sqref="B1"/>
      <selection pane="bottomLeft" activeCell="B1" sqref="B1"/>
      <selection pane="bottomRight" activeCell="K52" sqref="K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53910617</v>
      </c>
      <c r="E5" s="454"/>
      <c r="F5" s="454"/>
      <c r="G5" s="448"/>
      <c r="H5" s="402"/>
      <c r="I5" s="403">
        <v>4192429</v>
      </c>
      <c r="J5" s="454"/>
      <c r="K5" s="454"/>
      <c r="L5" s="448"/>
      <c r="M5" s="402"/>
      <c r="N5" s="403">
        <v>474821</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53910617</v>
      </c>
      <c r="E6" s="400">
        <v>194229238</v>
      </c>
      <c r="F6" s="400">
        <v>248139855</v>
      </c>
      <c r="G6" s="401">
        <v>194229238</v>
      </c>
      <c r="H6" s="397"/>
      <c r="I6" s="398">
        <v>4192429</v>
      </c>
      <c r="J6" s="400">
        <v>9034270</v>
      </c>
      <c r="K6" s="400">
        <v>13226699</v>
      </c>
      <c r="L6" s="401">
        <v>9034270</v>
      </c>
      <c r="M6" s="397"/>
      <c r="N6" s="398">
        <v>474821</v>
      </c>
      <c r="O6" s="400">
        <v>2821605</v>
      </c>
      <c r="P6" s="400">
        <v>3296426</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v>275999</v>
      </c>
      <c r="E7" s="400">
        <v>865038</v>
      </c>
      <c r="F7" s="400">
        <v>1141037</v>
      </c>
      <c r="G7" s="401">
        <v>865038</v>
      </c>
      <c r="H7" s="397"/>
      <c r="I7" s="398">
        <v>21316</v>
      </c>
      <c r="J7" s="400">
        <v>39722</v>
      </c>
      <c r="K7" s="400">
        <v>61038</v>
      </c>
      <c r="L7" s="401">
        <v>39722</v>
      </c>
      <c r="M7" s="397"/>
      <c r="N7" s="398">
        <v>1488</v>
      </c>
      <c r="O7" s="400">
        <v>14179</v>
      </c>
      <c r="P7" s="400">
        <v>15667</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2753163</v>
      </c>
      <c r="E8" s="400">
        <v>16147400</v>
      </c>
      <c r="F8" s="400">
        <v>18900563</v>
      </c>
      <c r="G8" s="401">
        <v>16461068</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10821510</v>
      </c>
      <c r="E9" s="400">
        <v>21906537</v>
      </c>
      <c r="F9" s="400">
        <v>32728047</v>
      </c>
      <c r="G9" s="401">
        <v>21906537</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3157444</v>
      </c>
      <c r="E10" s="400">
        <v>-2107760</v>
      </c>
      <c r="F10" s="400">
        <v>1049684</v>
      </c>
      <c r="G10" s="401">
        <v>-2107760</v>
      </c>
      <c r="H10" s="443"/>
      <c r="I10" s="398">
        <v>297652</v>
      </c>
      <c r="J10" s="400">
        <v>1626429</v>
      </c>
      <c r="K10" s="400">
        <v>1924081</v>
      </c>
      <c r="L10" s="401">
        <v>1626429</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852227</v>
      </c>
      <c r="E11" s="400">
        <v>0</v>
      </c>
      <c r="F11" s="400">
        <v>852227</v>
      </c>
      <c r="G11" s="450"/>
      <c r="H11" s="443"/>
      <c r="I11" s="398">
        <v>62384</v>
      </c>
      <c r="J11" s="400">
        <v>0</v>
      </c>
      <c r="K11" s="400">
        <v>62384</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v>36602272</v>
      </c>
      <c r="E12" s="400">
        <v>159148099</v>
      </c>
      <c r="F12" s="400">
        <v>195750371</v>
      </c>
      <c r="G12" s="447"/>
      <c r="H12" s="399"/>
      <c r="I12" s="400">
        <v>3853709</v>
      </c>
      <c r="J12" s="400">
        <v>7447563</v>
      </c>
      <c r="K12" s="400">
        <v>11301272</v>
      </c>
      <c r="L12" s="447"/>
      <c r="M12" s="399"/>
      <c r="N12" s="400">
        <v>476309</v>
      </c>
      <c r="O12" s="400">
        <v>2835784</v>
      </c>
      <c r="P12" s="400">
        <v>3312093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7.25" thickBot="1"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25" thickTop="1" x14ac:dyDescent="0.2">
      <c r="B15" s="417" t="s">
        <v>431</v>
      </c>
      <c r="C15" s="402"/>
      <c r="D15" s="403">
        <v>32027745</v>
      </c>
      <c r="E15" s="395">
        <v>132733325</v>
      </c>
      <c r="F15" s="395">
        <v>164761070</v>
      </c>
      <c r="G15" s="396">
        <v>132733325</v>
      </c>
      <c r="H15" s="402"/>
      <c r="I15" s="403">
        <v>3915288</v>
      </c>
      <c r="J15" s="395">
        <v>7602777</v>
      </c>
      <c r="K15" s="395">
        <v>11518065</v>
      </c>
      <c r="L15" s="396">
        <v>7602777</v>
      </c>
      <c r="M15" s="402"/>
      <c r="N15" s="403">
        <v>593003</v>
      </c>
      <c r="O15" s="395">
        <v>3169072</v>
      </c>
      <c r="P15" s="395">
        <v>3762075</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v>1999283</v>
      </c>
      <c r="E16" s="400">
        <v>4571097</v>
      </c>
      <c r="F16" s="400">
        <v>6570380</v>
      </c>
      <c r="G16" s="401">
        <v>4571097</v>
      </c>
      <c r="H16" s="397"/>
      <c r="I16" s="398">
        <v>0</v>
      </c>
      <c r="J16" s="400">
        <v>28592</v>
      </c>
      <c r="K16" s="400">
        <v>28592</v>
      </c>
      <c r="L16" s="401">
        <v>28592</v>
      </c>
      <c r="M16" s="397"/>
      <c r="N16" s="398">
        <v>0</v>
      </c>
      <c r="O16" s="400">
        <v>3406</v>
      </c>
      <c r="P16" s="400">
        <v>3406</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v>30028462</v>
      </c>
      <c r="E17" s="400">
        <v>128162228</v>
      </c>
      <c r="F17" s="400">
        <v>158190690</v>
      </c>
      <c r="G17" s="450"/>
      <c r="H17" s="399"/>
      <c r="I17" s="400">
        <v>3915288</v>
      </c>
      <c r="J17" s="400">
        <v>7574185</v>
      </c>
      <c r="K17" s="400">
        <v>11489473</v>
      </c>
      <c r="L17" s="450"/>
      <c r="M17" s="399"/>
      <c r="N17" s="400">
        <v>593003</v>
      </c>
      <c r="O17" s="400">
        <v>3165666</v>
      </c>
      <c r="P17" s="400">
        <v>3758669</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7.25" thickBot="1"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158834431</v>
      </c>
      <c r="H19" s="455"/>
      <c r="I19" s="454"/>
      <c r="J19" s="454"/>
      <c r="K19" s="454"/>
      <c r="L19" s="396">
        <v>7447563</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15774424</v>
      </c>
      <c r="H20" s="443"/>
      <c r="I20" s="441"/>
      <c r="J20" s="441"/>
      <c r="K20" s="441"/>
      <c r="L20" s="401">
        <v>790576</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6408111.4000000004</v>
      </c>
      <c r="H21" s="443"/>
      <c r="I21" s="441"/>
      <c r="J21" s="441"/>
      <c r="K21" s="441"/>
      <c r="L21" s="401">
        <v>378709.25</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-46446627</v>
      </c>
      <c r="H22" s="443"/>
      <c r="I22" s="441"/>
      <c r="J22" s="441"/>
      <c r="K22" s="441"/>
      <c r="L22" s="401">
        <v>-663954</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6408111.4000000004</v>
      </c>
      <c r="H23" s="443"/>
      <c r="I23" s="441"/>
      <c r="J23" s="441"/>
      <c r="K23" s="441"/>
      <c r="L23" s="401">
        <v>378709.25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3844866.84</v>
      </c>
      <c r="H24" s="443"/>
      <c r="I24" s="441"/>
      <c r="J24" s="441"/>
      <c r="K24" s="441"/>
      <c r="L24" s="401">
        <v>227225.55</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26753632.399999999</v>
      </c>
      <c r="H25" s="443"/>
      <c r="I25" s="441"/>
      <c r="J25" s="441"/>
      <c r="K25" s="441"/>
      <c r="L25" s="401">
        <v>1197877.25</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26753632.399999999</v>
      </c>
      <c r="H26" s="443"/>
      <c r="I26" s="441"/>
      <c r="J26" s="441"/>
      <c r="K26" s="441"/>
      <c r="L26" s="401">
        <v>1197877.25</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32766787.160000004</v>
      </c>
      <c r="H27" s="443"/>
      <c r="I27" s="441"/>
      <c r="J27" s="441"/>
      <c r="K27" s="441"/>
      <c r="L27" s="401">
        <v>1694912.7000000002</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105979692.59999999</v>
      </c>
      <c r="H28" s="443"/>
      <c r="I28" s="441"/>
      <c r="J28" s="441"/>
      <c r="K28" s="441"/>
      <c r="L28" s="401">
        <v>6404899.75</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24190387.840000004</v>
      </c>
      <c r="H29" s="443"/>
      <c r="I29" s="441"/>
      <c r="J29" s="441"/>
      <c r="K29" s="441"/>
      <c r="L29" s="401">
        <v>1046393.55</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3844866.84</v>
      </c>
      <c r="H30" s="443"/>
      <c r="I30" s="441"/>
      <c r="J30" s="441"/>
      <c r="K30" s="441"/>
      <c r="L30" s="471">
        <v>227225.55</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24190387.840000004</v>
      </c>
      <c r="H31" s="443"/>
      <c r="I31" s="441"/>
      <c r="J31" s="441"/>
      <c r="K31" s="441"/>
      <c r="L31" s="401">
        <v>1046393.55</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30203542.600000001</v>
      </c>
      <c r="H32" s="443"/>
      <c r="I32" s="441"/>
      <c r="J32" s="441"/>
      <c r="K32" s="441"/>
      <c r="L32" s="401">
        <v>1543429</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108542937.16</v>
      </c>
      <c r="H33" s="443"/>
      <c r="I33" s="441"/>
      <c r="J33" s="441"/>
      <c r="K33" s="441"/>
      <c r="L33" s="401">
        <v>6556383.4499999993</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+G19/G33</f>
        <v>1.4633327156594884</v>
      </c>
      <c r="H34" s="462"/>
      <c r="I34" s="463"/>
      <c r="J34" s="463"/>
      <c r="K34" s="463"/>
      <c r="L34" s="469">
        <f>+L19/L33</f>
        <v>1.1359254773300365</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36000020</v>
      </c>
      <c r="H35" s="443"/>
      <c r="I35" s="441"/>
      <c r="J35" s="441"/>
      <c r="K35" s="441"/>
      <c r="L35" s="477">
        <v>250110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36000020</v>
      </c>
      <c r="H36" s="443"/>
      <c r="I36" s="441"/>
      <c r="J36" s="441"/>
      <c r="K36" s="441"/>
      <c r="L36" s="478">
        <v>250110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ht="13.5" thickTop="1" x14ac:dyDescent="0.2">
      <c r="B38" s="417" t="s">
        <v>415</v>
      </c>
      <c r="C38" s="404"/>
      <c r="D38" s="405">
        <v>8137</v>
      </c>
      <c r="E38" s="432">
        <v>36629.75</v>
      </c>
      <c r="F38" s="432">
        <v>44766.75</v>
      </c>
      <c r="G38" s="448"/>
      <c r="H38" s="404"/>
      <c r="I38" s="405">
        <v>743</v>
      </c>
      <c r="J38" s="432">
        <v>1715.5833333333333</v>
      </c>
      <c r="K38" s="432">
        <v>2458.5833333333335</v>
      </c>
      <c r="L38" s="448"/>
      <c r="M38" s="404"/>
      <c r="N38" s="405">
        <v>75</v>
      </c>
      <c r="O38" s="432">
        <v>613.33333333333337</v>
      </c>
      <c r="P38" s="432">
        <v>688.33333333333337</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1.283728E-2</v>
      </c>
      <c r="G39" s="461"/>
      <c r="H39" s="459"/>
      <c r="I39" s="460"/>
      <c r="J39" s="460"/>
      <c r="K39" s="439">
        <v>5.28473333E-2</v>
      </c>
      <c r="L39" s="461"/>
      <c r="M39" s="459"/>
      <c r="N39" s="460"/>
      <c r="O39" s="460"/>
      <c r="P39" s="439">
        <v>0.36910399999999999</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1.283728E-2</v>
      </c>
      <c r="G42" s="447"/>
      <c r="H42" s="443"/>
      <c r="I42" s="441"/>
      <c r="J42" s="441"/>
      <c r="K42" s="436">
        <v>5.28473333E-2</v>
      </c>
      <c r="L42" s="447"/>
      <c r="M42" s="443"/>
      <c r="N42" s="441"/>
      <c r="O42" s="441"/>
      <c r="P42" s="436">
        <v>0.36910399999999999</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75" thickBot="1"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ht="13.5" thickTop="1"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f>+D12/D17</f>
        <v>1.218919303959024</v>
      </c>
      <c r="E45" s="436">
        <f>+E12/E17</f>
        <v>1.2417706954969603</v>
      </c>
      <c r="F45" s="436">
        <f>+F12/F17</f>
        <v>1.2374329424822661</v>
      </c>
      <c r="G45" s="447"/>
      <c r="H45" s="438"/>
      <c r="I45" s="436">
        <f>+I12/I17</f>
        <v>0.98427216593006694</v>
      </c>
      <c r="J45" s="436">
        <f>+J12/J17</f>
        <v>0.98328242576594049</v>
      </c>
      <c r="K45" s="436">
        <f>+K12/K17</f>
        <v>0.9836197012691531</v>
      </c>
      <c r="L45" s="447"/>
      <c r="M45" s="438"/>
      <c r="N45" s="436">
        <v>0.80321516080019828</v>
      </c>
      <c r="O45" s="436">
        <v>0.89579380768533379</v>
      </c>
      <c r="P45" s="436">
        <v>0.88118772895405262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1.283728E-2</v>
      </c>
      <c r="G47" s="447"/>
      <c r="H47" s="443"/>
      <c r="I47" s="441"/>
      <c r="J47" s="441"/>
      <c r="K47" s="436">
        <v>5.28473333E-2</v>
      </c>
      <c r="L47" s="447"/>
      <c r="M47" s="443"/>
      <c r="N47" s="441"/>
      <c r="O47" s="441"/>
      <c r="P47" s="436">
        <v>0.36910399999999999</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f>+F45+F47</f>
        <v>1.2502702224822662</v>
      </c>
      <c r="G48" s="447"/>
      <c r="H48" s="443"/>
      <c r="I48" s="441"/>
      <c r="J48" s="441"/>
      <c r="K48" s="436">
        <f>+K45+K47</f>
        <v>1.0364670345691531</v>
      </c>
      <c r="L48" s="447"/>
      <c r="M48" s="443"/>
      <c r="N48" s="441"/>
      <c r="O48" s="441"/>
      <c r="P48" s="436">
        <v>1.2502917289540525</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7.25" thickBot="1"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ht="13.5" thickTop="1" x14ac:dyDescent="0.2">
      <c r="A50" s="107"/>
      <c r="B50" s="414" t="s">
        <v>330</v>
      </c>
      <c r="C50" s="406"/>
      <c r="D50" s="407">
        <v>0.8</v>
      </c>
      <c r="E50" s="407">
        <v>0.8</v>
      </c>
      <c r="F50" s="407">
        <v>0.8</v>
      </c>
      <c r="G50" s="448"/>
      <c r="H50" s="406"/>
      <c r="I50" s="407">
        <v>0.8</v>
      </c>
      <c r="J50" s="407">
        <v>0.8</v>
      </c>
      <c r="K50" s="407">
        <v>0.8</v>
      </c>
      <c r="L50" s="448"/>
      <c r="M50" s="406"/>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f>+F48</f>
        <v>1.2502702224822662</v>
      </c>
      <c r="G51" s="447"/>
      <c r="H51" s="444"/>
      <c r="I51" s="442"/>
      <c r="J51" s="442"/>
      <c r="K51" s="436">
        <f>+K48</f>
        <v>1.0364670345691531</v>
      </c>
      <c r="L51" s="447"/>
      <c r="M51" s="444"/>
      <c r="N51" s="442"/>
      <c r="O51" s="442"/>
      <c r="P51" s="436">
        <v>1.2502917289540525</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128162228</v>
      </c>
      <c r="G52" s="447"/>
      <c r="H52" s="443"/>
      <c r="I52" s="441"/>
      <c r="J52" s="441"/>
      <c r="K52" s="400">
        <v>7574185</v>
      </c>
      <c r="L52" s="447"/>
      <c r="M52" s="443"/>
      <c r="N52" s="441"/>
      <c r="O52" s="441"/>
      <c r="P52" s="400">
        <v>3758669</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4" sqref="B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19129</v>
      </c>
      <c r="D4" s="104">
        <v>1192</v>
      </c>
      <c r="E4" s="104">
        <v>450</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v>0</v>
      </c>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34" sqref="B13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75" thickBot="1" x14ac:dyDescent="0.3">
      <c r="B4" s="165" t="s">
        <v>54</v>
      </c>
      <c r="C4" s="166"/>
      <c r="D4" s="167"/>
      <c r="E4" s="7"/>
    </row>
    <row r="5" spans="1:5" ht="35.25" customHeight="1" thickTop="1" x14ac:dyDescent="0.2">
      <c r="B5" s="134" t="s">
        <v>502</v>
      </c>
      <c r="C5" s="113"/>
      <c r="D5" s="136" t="s">
        <v>503</v>
      </c>
      <c r="E5" s="7"/>
    </row>
    <row r="6" spans="1:5" ht="35.25" customHeight="1" x14ac:dyDescent="0.2">
      <c r="B6" s="134" t="s">
        <v>504</v>
      </c>
      <c r="C6" s="113"/>
      <c r="D6" s="137" t="s">
        <v>505</v>
      </c>
      <c r="E6" s="7"/>
    </row>
    <row r="7" spans="1:5" ht="35.25" customHeight="1" x14ac:dyDescent="0.2">
      <c r="B7" s="134" t="s">
        <v>506</v>
      </c>
      <c r="C7" s="113"/>
      <c r="D7" s="137" t="s">
        <v>507</v>
      </c>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508</v>
      </c>
      <c r="C27" s="113"/>
      <c r="D27" s="138" t="s">
        <v>509</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510</v>
      </c>
      <c r="C34" s="113"/>
      <c r="D34" s="137" t="s">
        <v>509</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511</v>
      </c>
      <c r="C48" s="113"/>
      <c r="D48" s="137" t="s">
        <v>509</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512</v>
      </c>
      <c r="C56" s="115"/>
      <c r="D56" s="137" t="s">
        <v>513</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514</v>
      </c>
      <c r="C67" s="115"/>
      <c r="D67" s="137" t="s">
        <v>513</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515</v>
      </c>
      <c r="C78" s="115"/>
      <c r="D78" s="137" t="s">
        <v>513</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516</v>
      </c>
      <c r="C89" s="115"/>
      <c r="D89" s="137" t="s">
        <v>513</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517</v>
      </c>
      <c r="C100" s="115"/>
      <c r="D100" s="137" t="s">
        <v>513</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518</v>
      </c>
      <c r="C123" s="113"/>
      <c r="D123" s="137" t="s">
        <v>519</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520</v>
      </c>
      <c r="C134" s="113"/>
      <c r="D134" s="137" t="s">
        <v>521</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522</v>
      </c>
      <c r="C145" s="113"/>
      <c r="D145" s="137" t="s">
        <v>523</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524</v>
      </c>
      <c r="C156" s="113"/>
      <c r="D156" s="137" t="s">
        <v>525</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526</v>
      </c>
      <c r="C178" s="113"/>
      <c r="D178" s="137" t="s">
        <v>527</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Anthony Dworak</cp:lastModifiedBy>
  <cp:lastPrinted>2014-12-18T11:24:00Z</cp:lastPrinted>
  <dcterms:created xsi:type="dcterms:W3CDTF">2012-03-15T16:14:51Z</dcterms:created>
  <dcterms:modified xsi:type="dcterms:W3CDTF">2016-08-01T18:09:35Z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