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15" yWindow="4995" windowWidth="28830" windowHeight="8415"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externalReferences>
    <externalReference r:id="rId10"/>
  </externalReference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calcChain.xml><?xml version="1.0" encoding="utf-8"?>
<calcChain xmlns="http://schemas.openxmlformats.org/spreadsheetml/2006/main">
  <c r="F37" i="10" l="1"/>
  <c r="E37" i="10"/>
  <c r="E15" i="10"/>
  <c r="F15" i="10" s="1"/>
  <c r="F17" i="10" s="1"/>
  <c r="D17" i="10"/>
  <c r="C17" i="10"/>
  <c r="F12" i="10"/>
  <c r="E12" i="10"/>
  <c r="D12" i="10"/>
  <c r="C12" i="10"/>
  <c r="F6" i="10"/>
  <c r="E6" i="10"/>
  <c r="E17" i="10" l="1"/>
  <c r="D5" i="10"/>
  <c r="D12" i="4" l="1"/>
  <c r="C4" i="16"/>
  <c r="AT54" i="18"/>
  <c r="AT12" i="4" s="1"/>
  <c r="E54" i="18"/>
  <c r="D54" i="18"/>
  <c r="AT22" i="4"/>
  <c r="AT5" i="4"/>
  <c r="D5" i="4"/>
  <c r="D22" i="4"/>
  <c r="AT60" i="4"/>
  <c r="D60" i="4"/>
</calcChain>
</file>

<file path=xl/sharedStrings.xml><?xml version="1.0" encoding="utf-8"?>
<sst xmlns="http://schemas.openxmlformats.org/spreadsheetml/2006/main" count="566" uniqueCount="504">
  <si>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</si>
  <si>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</si>
  <si>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</si>
  <si>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</si>
  <si>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</si>
  <si>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</si>
  <si>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</si>
  <si>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</si>
  <si>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</si>
  <si>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</si>
  <si>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</si>
  <si>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</si>
  <si>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</si>
  <si>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</si>
  <si>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</si>
  <si>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</si>
  <si>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</si>
  <si>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</si>
  <si>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</si>
  <si>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</si>
  <si>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</si>
  <si>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</si>
  <si>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</si>
  <si>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</si>
  <si>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</si>
  <si>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</si>
  <si>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</si>
  <si>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</si>
  <si>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</si>
  <si>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</si>
  <si>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</si>
  <si>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</si>
  <si>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</si>
  <si>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</si>
  <si>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</si>
  <si>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</si>
  <si>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</si>
  <si>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</si>
  <si>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</si>
  <si>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</si>
  <si>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</si>
  <si>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</si>
  <si>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</si>
  <si>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</si>
  <si>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</si>
  <si>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</si>
  <si>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</si>
  <si>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</si>
  <si>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</si>
  <si>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</si>
  <si>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</si>
  <si>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</si>
  <si>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</si>
  <si>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</si>
  <si>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</si>
  <si>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</si>
  <si>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</si>
  <si>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</si>
  <si>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</si>
  <si>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</si>
  <si>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</si>
  <si>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</si>
  <si>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</si>
  <si>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</si>
  <si>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</si>
  <si>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</si>
  <si>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</si>
  <si>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</si>
  <si>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</si>
  <si>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</si>
  <si>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</si>
  <si>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</si>
  <si>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</si>
  <si>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</si>
  <si>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</si>
  <si>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</si>
  <si>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</si>
  <si>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</si>
  <si>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</si>
  <si>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</si>
  <si>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</si>
  <si>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</si>
  <si>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</si>
  <si>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</si>
  <si>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</si>
  <si>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</si>
  <si>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</si>
  <si>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</si>
  <si>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</si>
  <si>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</si>
  <si>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</si>
  <si>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</si>
  <si>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</si>
  <si>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</si>
  <si>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</si>
  <si>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</si>
  <si>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</si>
  <si>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</si>
  <si>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</si>
  <si>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</si>
  <si>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</si>
  <si>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</si>
  <si>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</si>
  <si>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</si>
  <si>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</si>
  <si>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</si>
  <si>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</si>
  <si>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</si>
  <si>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</si>
  <si>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</si>
  <si>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</si>
  <si>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</si>
  <si>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</si>
  <si>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</si>
  <si>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</si>
  <si>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</si>
  <si>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</si>
  <si>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</si>
  <si>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</si>
  <si>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</si>
  <si>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</si>
  <si>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</si>
  <si>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</si>
  <si>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</si>
  <si>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</si>
  <si>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</si>
  <si>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</si>
  <si>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</si>
  <si>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</si>
  <si>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</si>
  <si>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</si>
  <si>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</si>
  <si>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</si>
  <si>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</si>
  <si>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</si>
  <si>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</si>
  <si>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</si>
  <si>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</si>
  <si>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</si>
  <si>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</si>
  <si>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</si>
  <si>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</si>
  <si>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</si>
  <si>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</si>
  <si>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</si>
  <si>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</si>
  <si>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</si>
  <si>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</si>
  <si>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</si>
  <si>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</si>
  <si>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</si>
  <si>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</si>
  <si>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</si>
  <si>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</si>
  <si>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</si>
  <si>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</si>
  <si>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</si>
  <si>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</si>
  <si>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</si>
  <si>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</si>
  <si>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</si>
  <si>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</si>
  <si>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</si>
  <si>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</si>
  <si>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</si>
  <si>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</si>
  <si>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</si>
  <si>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</si>
  <si>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</si>
  <si>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</si>
  <si>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</si>
  <si>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</si>
  <si>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</si>
  <si>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</si>
  <si>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</si>
  <si>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</si>
  <si>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</si>
  <si>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</si>
  <si>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</si>
  <si>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</si>
  <si>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</si>
  <si>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</si>
  <si>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</si>
  <si>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</si>
  <si>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</si>
  <si>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</si>
  <si>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</si>
  <si>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</si>
  <si>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</si>
  <si>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</si>
  <si>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</si>
  <si>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</si>
  <si>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</si>
  <si>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</si>
  <si>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</si>
  <si>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</si>
  <si>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</si>
  <si>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</si>
  <si>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</si>
  <si>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</si>
  <si>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</si>
  <si>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</si>
  <si>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</si>
  <si>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</si>
  <si>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</si>
  <si>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</si>
  <si>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</si>
  <si>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</si>
  <si>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</si>
  <si>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</si>
  <si>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</si>
  <si>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</si>
  <si>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</si>
  <si>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</si>
  <si>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</si>
  <si>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</si>
  <si>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</si>
  <si>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</si>
  <si>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</si>
  <si>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</si>
  <si>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</si>
  <si>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</si>
  <si>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</si>
  <si>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</si>
  <si>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</si>
  <si>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</si>
  <si>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</si>
  <si>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</si>
  <si>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</si>
  <si>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</si>
  <si>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</si>
  <si>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</si>
  <si>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</si>
  <si>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</si>
  <si>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</si>
  <si>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</si>
  <si>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</si>
  <si>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</si>
  <si>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</si>
  <si>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</si>
  <si>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</si>
  <si>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</si>
  <si>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</si>
  <si>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</si>
  <si>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</si>
  <si>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</si>
  <si>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</si>
  <si>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</si>
  <si>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</si>
  <si>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</si>
  <si>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</si>
  <si>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</si>
  <si>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</si>
  <si>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</si>
  <si>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</si>
  <si>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</si>
  <si>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</si>
  <si>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</si>
  <si>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</si>
  <si>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</si>
  <si>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</si>
  <si>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</si>
  <si>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</si>
  <si>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</si>
  <si>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</si>
  <si>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</si>
  <si>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</si>
  <si>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</si>
  <si>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</si>
  <si>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</si>
  <si>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</si>
  <si>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</si>
  <si>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</si>
  <si>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</si>
  <si>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</si>
  <si>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</si>
  <si>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</si>
  <si>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</si>
  <si>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</si>
  <si>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</si>
  <si>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</si>
  <si>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</si>
  <si>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</si>
  <si>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</si>
  <si>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</si>
  <si>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</si>
  <si>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</si>
  <si>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</si>
  <si>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</si>
  <si>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</si>
  <si>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</si>
  <si>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</si>
  <si>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</si>
  <si>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</si>
  <si>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</si>
  <si>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</si>
  <si>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</si>
  <si>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</si>
  <si>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</si>
  <si>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</si>
  <si>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</si>
  <si>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</si>
  <si>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</si>
  <si>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</si>
  <si>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</si>
  <si>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</si>
  <si>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</si>
  <si>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</si>
  <si>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</si>
  <si>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</si>
  <si>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</si>
  <si>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</si>
  <si>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</si>
  <si>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</si>
  <si>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</si>
  <si>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</si>
  <si>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</si>
  <si>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</si>
  <si>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</si>
  <si>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</si>
  <si>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</si>
  <si>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</si>
  <si>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</si>
  <si>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</si>
  <si>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</si>
  <si>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</si>
  <si>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</si>
  <si>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</si>
  <si>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</si>
  <si>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</si>
  <si>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</si>
  <si>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</si>
  <si>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</si>
  <si>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</si>
  <si>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</si>
  <si>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</si>
  <si>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</si>
  <si>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</si>
  <si>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</si>
  <si>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</si>
  <si>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</si>
  <si>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</si>
  <si>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</si>
  <si>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</si>
  <si>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</si>
  <si>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</si>
  <si>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</si>
  <si>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</si>
  <si>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</si>
  <si>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</si>
  <si>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</si>
  <si>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</si>
  <si>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</si>
  <si>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</si>
  <si>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</si>
  <si>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</si>
  <si>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</si>
  <si>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</si>
  <si>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</si>
  <si>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</si>
  <si>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</si>
  <si>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</si>
  <si>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</si>
  <si>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</si>
  <si>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</si>
  <si>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</si>
  <si>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</si>
  <si>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</si>
  <si>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</si>
  <si>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</si>
  <si>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</si>
  <si>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</si>
  <si>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</si>
  <si>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</si>
  <si>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</si>
  <si>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</si>
  <si>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</si>
  <si>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</si>
  <si>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</si>
  <si>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</si>
  <si>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</si>
  <si>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</si>
  <si>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</si>
  <si>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</si>
  <si>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</si>
  <si>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</si>
  <si>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</si>
  <si>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</si>
  <si>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</si>
  <si>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</si>
  <si>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</si>
  <si>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</si>
  <si>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</si>
  <si>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</si>
  <si>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</si>
  <si>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</si>
  <si>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</si>
  <si>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</si>
  <si>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</si>
  <si>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</si>
  <si>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</si>
  <si>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</si>
  <si>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</si>
  <si>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</si>
  <si>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</si>
  <si>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</si>
  <si>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</si>
  <si>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</si>
  <si>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</si>
  <si>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</si>
  <si>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</si>
  <si>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</si>
  <si>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</si>
  <si>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</si>
  <si>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</si>
  <si>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</si>
  <si>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</si>
  <si>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</si>
  <si>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</si>
  <si>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</si>
  <si>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</si>
  <si>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</si>
  <si>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</si>
  <si>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</si>
  <si>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</si>
  <si>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</si>
  <si>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</si>
  <si>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</si>
  <si>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</si>
  <si>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</si>
  <si>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</si>
  <si>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</si>
  <si>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</si>
  <si>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</si>
  <si>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</si>
  <si>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</si>
  <si>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</si>
  <si>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</si>
  <si>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</si>
  <si>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</si>
  <si>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</si>
  <si>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</si>
  <si>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</si>
  <si>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</si>
  <si>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</si>
  <si>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</si>
  <si>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</si>
  <si>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</si>
  <si>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</si>
  <si>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</si>
  <si>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</si>
  <si>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</si>
  <si>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</si>
  <si>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</si>
  <si>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</si>
  <si>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</si>
  <si>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</si>
  <si>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</si>
  <si>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</si>
  <si>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</si>
  <si>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</si>
  <si>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</si>
  <si>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</si>
  <si>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</si>
  <si>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</si>
  <si>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</si>
  <si>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</si>
  <si>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</si>
  <si>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</si>
  <si>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</si>
  <si>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</si>
  <si>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</si>
  <si>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</si>
  <si>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3.6a  Profit and administrative costs excluding taxes (Lines 3.2 + 3.5)</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</si>
  <si>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</si>
  <si>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</si>
  <si>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</si>
  <si>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</si>
  <si>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</si>
  <si>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</si>
  <si>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</si>
  <si>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</si>
  <si>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</si>
  <si>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</si>
  <si>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</si>
  <si>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</si>
  <si>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</si>
  <si>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</si>
  <si>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</si>
  <si>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</si>
  <si>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</si>
  <si>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</si>
  <si>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</si>
  <si>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</si>
  <si>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Central United Life Insurance Company</t>
  </si>
  <si>
    <t>Harris Ins Holdings Grp</t>
  </si>
  <si>
    <t>01117</t>
  </si>
  <si>
    <t>2014</t>
  </si>
  <si>
    <t>425 West Capitol Avenue, Suite 1800 Little Rock, AR 72201</t>
  </si>
  <si>
    <t>420884060</t>
  </si>
  <si>
    <t>006222</t>
  </si>
  <si>
    <t>61883</t>
  </si>
  <si>
    <t>68256</t>
  </si>
  <si>
    <t>95</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</si>
</sst>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JoyFiles/PPACA/Regulations/MLR/2013/HHS-MLR-2013-20140425083900/MLR_Template_Alabam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t 1 Summary of Data"/>
      <sheetName val="Pt 2 Premium and Claims"/>
      <sheetName val="Pt 3 Expense Allocation"/>
      <sheetName val="Pt 4 MLR and Rebate Calculation"/>
      <sheetName val="Pt 5 Rebate Disbursement"/>
      <sheetName val="Pt 6 Additional Responses"/>
      <sheetName val="Attestation"/>
      <sheetName val="Tables"/>
    </sheetNames>
    <sheetDataSet>
      <sheetData sheetId="0">
        <row r="28">
          <cell r="G28">
            <v>0</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134</v>
      </c>
    </row>
    <row r="13" spans="1:6" x14ac:dyDescent="0.2">
      <c r="B13" s="232" t="s">
        <v>50</v>
      </c>
      <c r="C13" s="378" t="s">
        <v>136</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488</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483</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topLeftCell="B1" zoomScale="80" zoomScaleNormal="80" workbookViewId="0">
      <pane xSplit="2" ySplit="3" topLeftCell="D52" activePane="bottomRight" state="frozen"/>
      <selection activeCell="B1" sqref="B1"/>
      <selection pane="topRight" activeCell="D1" sqref="D1"/>
      <selection pane="bottomLeft" activeCell="B4" sqref="B4"/>
      <selection pane="bottomRight" activeCell="I5" sqref="I5"/>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f>'Pt 2 Premium and Claims'!D5+'Pt 2 Premium and Claims'!D6-'Pt 2 Premium and Claims'!D7-'Pt 2 Premium and Claims'!D13+'Pt 2 Premium and Claims'!D14+'Pt 2 Premium and Claims'!D15+'Pt 2 Premium and Claims'!D16+'Pt 2 Premium and Claims'!D17</f>
        <v>2637</v>
      </c>
      <c r="E5" s="106"/>
      <c r="F5" s="106"/>
      <c r="G5" s="106"/>
      <c r="H5" s="106"/>
      <c r="I5" s="105"/>
      <c r="J5" s="105"/>
      <c r="K5" s="106"/>
      <c r="L5" s="106"/>
      <c r="M5" s="106"/>
      <c r="N5" s="106"/>
      <c r="O5" s="105"/>
      <c r="P5" s="105"/>
      <c r="Q5" s="106"/>
      <c r="R5" s="106"/>
      <c r="S5" s="106"/>
      <c r="T5" s="106"/>
      <c r="U5" s="105"/>
      <c r="V5" s="106"/>
      <c r="W5" s="106"/>
      <c r="X5" s="105"/>
      <c r="Y5" s="106"/>
      <c r="Z5" s="106"/>
      <c r="AA5" s="105"/>
      <c r="AB5" s="106"/>
      <c r="AC5" s="106"/>
      <c r="AD5" s="105"/>
      <c r="AE5" s="295"/>
      <c r="AF5" s="295"/>
      <c r="AG5" s="295"/>
      <c r="AH5" s="296"/>
      <c r="AI5" s="105"/>
      <c r="AJ5" s="295"/>
      <c r="AK5" s="295"/>
      <c r="AL5" s="295"/>
      <c r="AM5" s="296"/>
      <c r="AN5" s="105"/>
      <c r="AO5" s="106"/>
      <c r="AP5" s="106"/>
      <c r="AQ5" s="106"/>
      <c r="AR5" s="106"/>
      <c r="AS5" s="105"/>
      <c r="AT5" s="105">
        <f>'Pt 2 Premium and Claims'!AT5+'Pt 2 Premium and Claims'!AT6-'Pt 2 Premium and Claims'!AT7-'Pt 2 Premium and Claims'!AT13+'Pt 2 Premium and Claims'!AT14+'Pt 2 Premium and Claims'!AT15+'Pt 2 Premium and Claims'!AT16+'Pt 2 Premium and Claims'!AT17</f>
        <v>1690273</v>
      </c>
      <c r="AU5" s="107"/>
      <c r="AV5" s="108"/>
      <c r="AW5" s="317"/>
    </row>
    <row r="6" spans="1:49" x14ac:dyDescent="0.2">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2">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5.5" x14ac:dyDescent="0.2">
      <c r="B8" s="155" t="s">
        <v>225</v>
      </c>
      <c r="C8" s="62" t="s">
        <v>59</v>
      </c>
      <c r="D8" s="109">
        <v>72</v>
      </c>
      <c r="E8" s="289"/>
      <c r="F8" s="290"/>
      <c r="G8" s="290"/>
      <c r="H8" s="290"/>
      <c r="I8" s="293"/>
      <c r="J8" s="109"/>
      <c r="K8" s="289"/>
      <c r="L8" s="290"/>
      <c r="M8" s="290"/>
      <c r="N8" s="290"/>
      <c r="O8" s="293"/>
      <c r="P8" s="109"/>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v>93814</v>
      </c>
      <c r="AU8" s="113"/>
      <c r="AV8" s="311"/>
      <c r="AW8" s="318"/>
    </row>
    <row r="9" spans="1:49" x14ac:dyDescent="0.2">
      <c r="B9" s="155" t="s">
        <v>226</v>
      </c>
      <c r="C9" s="62" t="s">
        <v>60</v>
      </c>
      <c r="D9" s="109"/>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c r="AU9" s="113"/>
      <c r="AV9" s="311"/>
      <c r="AW9" s="318"/>
    </row>
    <row r="10" spans="1:49" x14ac:dyDescent="0.2">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f>'Pt 2 Premium and Claims'!D54</f>
        <v>0</v>
      </c>
      <c r="E12" s="106"/>
      <c r="F12" s="106"/>
      <c r="G12" s="106"/>
      <c r="H12" s="106"/>
      <c r="I12" s="105"/>
      <c r="J12" s="105"/>
      <c r="K12" s="106"/>
      <c r="L12" s="106"/>
      <c r="M12" s="106"/>
      <c r="N12" s="106"/>
      <c r="O12" s="105"/>
      <c r="P12" s="105"/>
      <c r="Q12" s="106"/>
      <c r="R12" s="106"/>
      <c r="S12" s="106"/>
      <c r="T12" s="106"/>
      <c r="U12" s="105"/>
      <c r="V12" s="106"/>
      <c r="W12" s="106"/>
      <c r="X12" s="105"/>
      <c r="Y12" s="106"/>
      <c r="Z12" s="106"/>
      <c r="AA12" s="105"/>
      <c r="AB12" s="106"/>
      <c r="AC12" s="106"/>
      <c r="AD12" s="105"/>
      <c r="AE12" s="295"/>
      <c r="AF12" s="295"/>
      <c r="AG12" s="295"/>
      <c r="AH12" s="296"/>
      <c r="AI12" s="105"/>
      <c r="AJ12" s="295"/>
      <c r="AK12" s="295"/>
      <c r="AL12" s="295"/>
      <c r="AM12" s="296"/>
      <c r="AN12" s="105"/>
      <c r="AO12" s="106"/>
      <c r="AP12" s="106"/>
      <c r="AQ12" s="106"/>
      <c r="AR12" s="106"/>
      <c r="AS12" s="105"/>
      <c r="AT12" s="105">
        <f>'Pt 2 Premium and Claims'!AT54</f>
        <v>527787</v>
      </c>
      <c r="AU12" s="107"/>
      <c r="AV12" s="312"/>
      <c r="AW12" s="317"/>
    </row>
    <row r="13" spans="1:49" ht="25.5" x14ac:dyDescent="0.2">
      <c r="B13" s="155" t="s">
        <v>230</v>
      </c>
      <c r="C13" s="62" t="s">
        <v>37</v>
      </c>
      <c r="D13" s="109"/>
      <c r="E13" s="110"/>
      <c r="F13" s="110"/>
      <c r="G13" s="289"/>
      <c r="H13" s="290"/>
      <c r="I13" s="109"/>
      <c r="J13" s="109"/>
      <c r="K13" s="110"/>
      <c r="L13" s="110"/>
      <c r="M13" s="289"/>
      <c r="N13" s="290"/>
      <c r="O13" s="109"/>
      <c r="P13" s="109"/>
      <c r="Q13" s="110"/>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c r="AU13" s="113"/>
      <c r="AV13" s="311"/>
      <c r="AW13" s="318"/>
    </row>
    <row r="14" spans="1:49" ht="25.5" x14ac:dyDescent="0.2">
      <c r="B14" s="155" t="s">
        <v>231</v>
      </c>
      <c r="C14" s="62" t="s">
        <v>6</v>
      </c>
      <c r="D14" s="109"/>
      <c r="E14" s="110"/>
      <c r="F14" s="110"/>
      <c r="G14" s="288"/>
      <c r="H14" s="291"/>
      <c r="I14" s="109"/>
      <c r="J14" s="109"/>
      <c r="K14" s="110"/>
      <c r="L14" s="110"/>
      <c r="M14" s="288"/>
      <c r="N14" s="291"/>
      <c r="O14" s="109"/>
      <c r="P14" s="109"/>
      <c r="Q14" s="110"/>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c r="AU14" s="113"/>
      <c r="AV14" s="311"/>
      <c r="AW14" s="318"/>
    </row>
    <row r="15" spans="1:49" ht="38.25" x14ac:dyDescent="0.2">
      <c r="B15" s="155" t="s">
        <v>232</v>
      </c>
      <c r="C15" s="62" t="s">
        <v>7</v>
      </c>
      <c r="D15" s="109"/>
      <c r="E15" s="110"/>
      <c r="F15" s="110"/>
      <c r="G15" s="288"/>
      <c r="H15" s="294"/>
      <c r="I15" s="109"/>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c r="AU15" s="113"/>
      <c r="AV15" s="311"/>
      <c r="AW15" s="318"/>
    </row>
    <row r="16" spans="1:49" ht="25.5" x14ac:dyDescent="0.2">
      <c r="B16" s="155" t="s">
        <v>233</v>
      </c>
      <c r="C16" s="62" t="s">
        <v>61</v>
      </c>
      <c r="D16" s="109">
        <v>0</v>
      </c>
      <c r="E16" s="289"/>
      <c r="F16" s="290"/>
      <c r="G16" s="291"/>
      <c r="H16" s="291"/>
      <c r="I16" s="293"/>
      <c r="J16" s="109"/>
      <c r="K16" s="289"/>
      <c r="L16" s="290"/>
      <c r="M16" s="291"/>
      <c r="N16" s="291"/>
      <c r="O16" s="293"/>
      <c r="P16" s="109"/>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v>6778</v>
      </c>
      <c r="AU16" s="113"/>
      <c r="AV16" s="311"/>
      <c r="AW16" s="318"/>
    </row>
    <row r="17" spans="1:49" x14ac:dyDescent="0.2">
      <c r="B17" s="155" t="s">
        <v>234</v>
      </c>
      <c r="C17" s="62" t="s">
        <v>62</v>
      </c>
      <c r="D17" s="109"/>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2">
      <c r="B18" s="155" t="s">
        <v>235</v>
      </c>
      <c r="C18" s="62" t="s">
        <v>63</v>
      </c>
      <c r="D18" s="109"/>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c r="E20" s="288"/>
      <c r="F20" s="291"/>
      <c r="G20" s="291"/>
      <c r="H20" s="291"/>
      <c r="I20" s="292"/>
      <c r="J20" s="109"/>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2">
      <c r="B22" s="155" t="s">
        <v>239</v>
      </c>
      <c r="C22" s="62" t="s">
        <v>28</v>
      </c>
      <c r="D22" s="114">
        <f>'Pt 2 Premium and Claims'!D55</f>
        <v>0</v>
      </c>
      <c r="E22" s="115"/>
      <c r="F22" s="115"/>
      <c r="G22" s="115"/>
      <c r="H22" s="115"/>
      <c r="I22" s="114"/>
      <c r="J22" s="114"/>
      <c r="K22" s="115"/>
      <c r="L22" s="115"/>
      <c r="M22" s="115"/>
      <c r="N22" s="115"/>
      <c r="O22" s="114"/>
      <c r="P22" s="114"/>
      <c r="Q22" s="115"/>
      <c r="R22" s="115"/>
      <c r="S22" s="115"/>
      <c r="T22" s="115"/>
      <c r="U22" s="114"/>
      <c r="V22" s="115"/>
      <c r="W22" s="115"/>
      <c r="X22" s="114"/>
      <c r="Y22" s="115"/>
      <c r="Z22" s="115"/>
      <c r="AA22" s="114"/>
      <c r="AB22" s="115"/>
      <c r="AC22" s="115"/>
      <c r="AD22" s="114"/>
      <c r="AE22" s="291"/>
      <c r="AF22" s="291"/>
      <c r="AG22" s="291"/>
      <c r="AH22" s="291"/>
      <c r="AI22" s="114"/>
      <c r="AJ22" s="291"/>
      <c r="AK22" s="291"/>
      <c r="AL22" s="291"/>
      <c r="AM22" s="291"/>
      <c r="AN22" s="114"/>
      <c r="AO22" s="115"/>
      <c r="AP22" s="115"/>
      <c r="AQ22" s="115"/>
      <c r="AR22" s="115"/>
      <c r="AS22" s="114"/>
      <c r="AT22" s="114">
        <f>'Pt 2 Premium and Claims'!AT55</f>
        <v>0</v>
      </c>
      <c r="AU22" s="116"/>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c r="E25" s="110"/>
      <c r="F25" s="110"/>
      <c r="G25" s="110"/>
      <c r="H25" s="110"/>
      <c r="I25" s="109"/>
      <c r="J25" s="109"/>
      <c r="K25" s="110"/>
      <c r="L25" s="110"/>
      <c r="M25" s="110"/>
      <c r="N25" s="110"/>
      <c r="O25" s="109"/>
      <c r="P25" s="109"/>
      <c r="Q25" s="110"/>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c r="AU25" s="113"/>
      <c r="AV25" s="113"/>
      <c r="AW25" s="318"/>
    </row>
    <row r="26" spans="1:49" s="5" customFormat="1" x14ac:dyDescent="0.2">
      <c r="A26" s="35"/>
      <c r="B26" s="158" t="s">
        <v>243</v>
      </c>
      <c r="C26" s="62"/>
      <c r="D26" s="109"/>
      <c r="E26" s="110"/>
      <c r="F26" s="110"/>
      <c r="G26" s="110"/>
      <c r="H26" s="110"/>
      <c r="I26" s="109"/>
      <c r="J26" s="109"/>
      <c r="K26" s="110"/>
      <c r="L26" s="110"/>
      <c r="M26" s="110"/>
      <c r="N26" s="110"/>
      <c r="O26" s="109"/>
      <c r="P26" s="109"/>
      <c r="Q26" s="110"/>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2">
      <c r="B27" s="158" t="s">
        <v>244</v>
      </c>
      <c r="C27" s="62"/>
      <c r="D27" s="109"/>
      <c r="E27" s="110"/>
      <c r="F27" s="110"/>
      <c r="G27" s="110"/>
      <c r="H27" s="110"/>
      <c r="I27" s="109"/>
      <c r="J27" s="109"/>
      <c r="K27" s="110"/>
      <c r="L27" s="110"/>
      <c r="M27" s="110"/>
      <c r="N27" s="110"/>
      <c r="O27" s="109"/>
      <c r="P27" s="109"/>
      <c r="Q27" s="110"/>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c r="AU27" s="113"/>
      <c r="AV27" s="314"/>
      <c r="AW27" s="318"/>
    </row>
    <row r="28" spans="1:49" s="5" customFormat="1" x14ac:dyDescent="0.2">
      <c r="A28" s="35"/>
      <c r="B28" s="158" t="s">
        <v>245</v>
      </c>
      <c r="C28" s="62"/>
      <c r="D28" s="109"/>
      <c r="E28" s="110"/>
      <c r="F28" s="110"/>
      <c r="G28" s="110"/>
      <c r="H28" s="110"/>
      <c r="I28" s="109"/>
      <c r="J28" s="109"/>
      <c r="K28" s="110"/>
      <c r="L28" s="110"/>
      <c r="M28" s="110"/>
      <c r="N28" s="110"/>
      <c r="O28" s="109"/>
      <c r="P28" s="109"/>
      <c r="Q28" s="110"/>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c r="E30" s="110"/>
      <c r="F30" s="110"/>
      <c r="G30" s="110"/>
      <c r="H30" s="110"/>
      <c r="I30" s="109"/>
      <c r="J30" s="109"/>
      <c r="K30" s="110"/>
      <c r="L30" s="110"/>
      <c r="M30" s="110"/>
      <c r="N30" s="110"/>
      <c r="O30" s="109"/>
      <c r="P30" s="109"/>
      <c r="Q30" s="110"/>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c r="AU30" s="113"/>
      <c r="AV30" s="113"/>
      <c r="AW30" s="318"/>
    </row>
    <row r="31" spans="1:49" x14ac:dyDescent="0.2">
      <c r="B31" s="158" t="s">
        <v>248</v>
      </c>
      <c r="C31" s="62"/>
      <c r="D31" s="109"/>
      <c r="E31" s="110"/>
      <c r="F31" s="110"/>
      <c r="G31" s="110"/>
      <c r="H31" s="110"/>
      <c r="I31" s="109"/>
      <c r="J31" s="109"/>
      <c r="K31" s="110"/>
      <c r="L31" s="110"/>
      <c r="M31" s="110"/>
      <c r="N31" s="110"/>
      <c r="O31" s="109"/>
      <c r="P31" s="109"/>
      <c r="Q31" s="110"/>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c r="E34" s="110"/>
      <c r="F34" s="110"/>
      <c r="G34" s="110"/>
      <c r="H34" s="110"/>
      <c r="I34" s="109"/>
      <c r="J34" s="109"/>
      <c r="K34" s="110"/>
      <c r="L34" s="110"/>
      <c r="M34" s="110"/>
      <c r="N34" s="110"/>
      <c r="O34" s="109"/>
      <c r="P34" s="109"/>
      <c r="Q34" s="110"/>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
      <c r="B35" s="158" t="s">
        <v>252</v>
      </c>
      <c r="C35" s="62"/>
      <c r="D35" s="109"/>
      <c r="E35" s="110"/>
      <c r="F35" s="110"/>
      <c r="G35" s="110"/>
      <c r="H35" s="110"/>
      <c r="I35" s="109"/>
      <c r="J35" s="109"/>
      <c r="K35" s="110"/>
      <c r="L35" s="110"/>
      <c r="M35" s="110"/>
      <c r="N35" s="110"/>
      <c r="O35" s="109"/>
      <c r="P35" s="109"/>
      <c r="Q35" s="110"/>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c r="E37" s="118"/>
      <c r="F37" s="118"/>
      <c r="G37" s="118"/>
      <c r="H37" s="118"/>
      <c r="I37" s="117"/>
      <c r="J37" s="117"/>
      <c r="K37" s="118"/>
      <c r="L37" s="118"/>
      <c r="M37" s="118"/>
      <c r="N37" s="118"/>
      <c r="O37" s="117"/>
      <c r="P37" s="117"/>
      <c r="Q37" s="118"/>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c r="AU37" s="119"/>
      <c r="AV37" s="119"/>
      <c r="AW37" s="317"/>
    </row>
    <row r="38" spans="1:49" x14ac:dyDescent="0.2">
      <c r="B38" s="155" t="s">
        <v>255</v>
      </c>
      <c r="C38" s="62" t="s">
        <v>16</v>
      </c>
      <c r="D38" s="109"/>
      <c r="E38" s="110"/>
      <c r="F38" s="110"/>
      <c r="G38" s="110"/>
      <c r="H38" s="110"/>
      <c r="I38" s="109"/>
      <c r="J38" s="109"/>
      <c r="K38" s="110"/>
      <c r="L38" s="110"/>
      <c r="M38" s="110"/>
      <c r="N38" s="110"/>
      <c r="O38" s="109"/>
      <c r="P38" s="109"/>
      <c r="Q38" s="110"/>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c r="AU38" s="113"/>
      <c r="AV38" s="113"/>
      <c r="AW38" s="318"/>
    </row>
    <row r="39" spans="1:49" x14ac:dyDescent="0.2">
      <c r="B39" s="158" t="s">
        <v>256</v>
      </c>
      <c r="C39" s="62" t="s">
        <v>17</v>
      </c>
      <c r="D39" s="109"/>
      <c r="E39" s="110"/>
      <c r="F39" s="110"/>
      <c r="G39" s="110"/>
      <c r="H39" s="110"/>
      <c r="I39" s="109"/>
      <c r="J39" s="109"/>
      <c r="K39" s="110"/>
      <c r="L39" s="110"/>
      <c r="M39" s="110"/>
      <c r="N39" s="110"/>
      <c r="O39" s="109"/>
      <c r="P39" s="109"/>
      <c r="Q39" s="110"/>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c r="AU39" s="113"/>
      <c r="AV39" s="113"/>
      <c r="AW39" s="318"/>
    </row>
    <row r="40" spans="1:49" x14ac:dyDescent="0.2">
      <c r="B40" s="158" t="s">
        <v>257</v>
      </c>
      <c r="C40" s="62" t="s">
        <v>38</v>
      </c>
      <c r="D40" s="109"/>
      <c r="E40" s="110"/>
      <c r="F40" s="110"/>
      <c r="G40" s="110"/>
      <c r="H40" s="110"/>
      <c r="I40" s="109"/>
      <c r="J40" s="109"/>
      <c r="K40" s="110"/>
      <c r="L40" s="110"/>
      <c r="M40" s="110"/>
      <c r="N40" s="110"/>
      <c r="O40" s="109"/>
      <c r="P40" s="109"/>
      <c r="Q40" s="110"/>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c r="AU40" s="113"/>
      <c r="AV40" s="113"/>
      <c r="AW40" s="318"/>
    </row>
    <row r="41" spans="1:49" s="5" customFormat="1" ht="25.5" x14ac:dyDescent="0.2">
      <c r="A41" s="35"/>
      <c r="B41" s="158" t="s">
        <v>258</v>
      </c>
      <c r="C41" s="62" t="s">
        <v>129</v>
      </c>
      <c r="D41" s="109"/>
      <c r="E41" s="110"/>
      <c r="F41" s="110"/>
      <c r="G41" s="110"/>
      <c r="H41" s="110"/>
      <c r="I41" s="109"/>
      <c r="J41" s="109"/>
      <c r="K41" s="110"/>
      <c r="L41" s="110"/>
      <c r="M41" s="110"/>
      <c r="N41" s="110"/>
      <c r="O41" s="109"/>
      <c r="P41" s="109"/>
      <c r="Q41" s="110"/>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c r="AU41" s="113"/>
      <c r="AV41" s="113"/>
      <c r="AW41" s="318"/>
    </row>
    <row r="42" spans="1:49" s="5" customFormat="1" ht="24.95" customHeight="1" x14ac:dyDescent="0.2">
      <c r="A42" s="35"/>
      <c r="B42" s="155" t="s">
        <v>259</v>
      </c>
      <c r="C42" s="62" t="s">
        <v>87</v>
      </c>
      <c r="D42" s="109"/>
      <c r="E42" s="110"/>
      <c r="F42" s="110"/>
      <c r="G42" s="110"/>
      <c r="H42" s="110"/>
      <c r="I42" s="109"/>
      <c r="J42" s="109"/>
      <c r="K42" s="110"/>
      <c r="L42" s="110"/>
      <c r="M42" s="110"/>
      <c r="N42" s="110"/>
      <c r="O42" s="109"/>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c r="E44" s="118"/>
      <c r="F44" s="118"/>
      <c r="G44" s="118"/>
      <c r="H44" s="118"/>
      <c r="I44" s="117"/>
      <c r="J44" s="117"/>
      <c r="K44" s="118"/>
      <c r="L44" s="118"/>
      <c r="M44" s="118"/>
      <c r="N44" s="118"/>
      <c r="O44" s="117"/>
      <c r="P44" s="117"/>
      <c r="Q44" s="118"/>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c r="AU44" s="119"/>
      <c r="AV44" s="119"/>
      <c r="AW44" s="317"/>
    </row>
    <row r="45" spans="1:49" x14ac:dyDescent="0.2">
      <c r="B45" s="161" t="s">
        <v>262</v>
      </c>
      <c r="C45" s="62" t="s">
        <v>19</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c r="AU45" s="113"/>
      <c r="AV45" s="113"/>
      <c r="AW45" s="318"/>
    </row>
    <row r="46" spans="1:49" x14ac:dyDescent="0.2">
      <c r="B46" s="161" t="s">
        <v>263</v>
      </c>
      <c r="C46" s="62" t="s">
        <v>20</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c r="AU46" s="113"/>
      <c r="AV46" s="113"/>
      <c r="AW46" s="318"/>
    </row>
    <row r="47" spans="1:49" x14ac:dyDescent="0.2">
      <c r="B47" s="161" t="s">
        <v>264</v>
      </c>
      <c r="C47" s="62" t="s">
        <v>21</v>
      </c>
      <c r="D47" s="109"/>
      <c r="E47" s="110"/>
      <c r="F47" s="110"/>
      <c r="G47" s="110"/>
      <c r="H47" s="110"/>
      <c r="I47" s="109"/>
      <c r="J47" s="109"/>
      <c r="K47" s="110"/>
      <c r="L47" s="110"/>
      <c r="M47" s="110"/>
      <c r="N47" s="110"/>
      <c r="O47" s="109"/>
      <c r="P47" s="109"/>
      <c r="Q47" s="110"/>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v>284778</v>
      </c>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v>135</v>
      </c>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v>89130</v>
      </c>
      <c r="AU49" s="113"/>
      <c r="AV49" s="113"/>
      <c r="AW49" s="318"/>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
      <c r="B51" s="155" t="s">
        <v>267</v>
      </c>
      <c r="C51" s="62"/>
      <c r="D51" s="109">
        <v>517</v>
      </c>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v>340283</v>
      </c>
      <c r="AU51" s="113"/>
      <c r="AV51" s="113"/>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c r="E53" s="110"/>
      <c r="F53" s="110"/>
      <c r="G53" s="289"/>
      <c r="H53" s="289"/>
      <c r="I53" s="109"/>
      <c r="J53" s="109"/>
      <c r="K53" s="110"/>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c r="E56" s="122"/>
      <c r="F56" s="122"/>
      <c r="G56" s="122"/>
      <c r="H56" s="122"/>
      <c r="I56" s="121"/>
      <c r="J56" s="121"/>
      <c r="K56" s="122"/>
      <c r="L56" s="122"/>
      <c r="M56" s="122"/>
      <c r="N56" s="122"/>
      <c r="O56" s="121"/>
      <c r="P56" s="121"/>
      <c r="Q56" s="122"/>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v>4598</v>
      </c>
      <c r="AU56" s="123"/>
      <c r="AV56" s="123"/>
      <c r="AW56" s="309"/>
    </row>
    <row r="57" spans="2:49" x14ac:dyDescent="0.2">
      <c r="B57" s="161" t="s">
        <v>273</v>
      </c>
      <c r="C57" s="62" t="s">
        <v>25</v>
      </c>
      <c r="D57" s="124"/>
      <c r="E57" s="125"/>
      <c r="F57" s="125"/>
      <c r="G57" s="125"/>
      <c r="H57" s="125"/>
      <c r="I57" s="124"/>
      <c r="J57" s="124"/>
      <c r="K57" s="125"/>
      <c r="L57" s="125"/>
      <c r="M57" s="125"/>
      <c r="N57" s="125"/>
      <c r="O57" s="124"/>
      <c r="P57" s="124"/>
      <c r="Q57" s="125"/>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v>5996</v>
      </c>
      <c r="AU57" s="126"/>
      <c r="AV57" s="126"/>
      <c r="AW57" s="310"/>
    </row>
    <row r="58" spans="2:49" x14ac:dyDescent="0.2">
      <c r="B58" s="161" t="s">
        <v>274</v>
      </c>
      <c r="C58" s="62" t="s">
        <v>26</v>
      </c>
      <c r="D58" s="330"/>
      <c r="E58" s="331"/>
      <c r="F58" s="331"/>
      <c r="G58" s="331"/>
      <c r="H58" s="331"/>
      <c r="I58" s="330"/>
      <c r="J58" s="124"/>
      <c r="K58" s="125"/>
      <c r="L58" s="125"/>
      <c r="M58" s="125"/>
      <c r="N58" s="125"/>
      <c r="O58" s="124"/>
      <c r="P58" s="124"/>
      <c r="Q58" s="125"/>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c r="AU58" s="126"/>
      <c r="AV58" s="126"/>
      <c r="AW58" s="310"/>
    </row>
    <row r="59" spans="2:49" x14ac:dyDescent="0.2">
      <c r="B59" s="161" t="s">
        <v>275</v>
      </c>
      <c r="C59" s="62" t="s">
        <v>27</v>
      </c>
      <c r="D59" s="124">
        <v>7</v>
      </c>
      <c r="E59" s="125"/>
      <c r="F59" s="125"/>
      <c r="G59" s="125"/>
      <c r="H59" s="125"/>
      <c r="I59" s="124"/>
      <c r="J59" s="124"/>
      <c r="K59" s="125"/>
      <c r="L59" s="125"/>
      <c r="M59" s="125"/>
      <c r="N59" s="125"/>
      <c r="O59" s="124"/>
      <c r="P59" s="124"/>
      <c r="Q59" s="125"/>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v>39791</v>
      </c>
      <c r="AU59" s="126"/>
      <c r="AV59" s="126"/>
      <c r="AW59" s="310"/>
    </row>
    <row r="60" spans="2:49" x14ac:dyDescent="0.2">
      <c r="B60" s="161" t="s">
        <v>276</v>
      </c>
      <c r="C60" s="62"/>
      <c r="D60" s="127">
        <f>D59/12</f>
        <v>0.58333333333333337</v>
      </c>
      <c r="E60" s="128"/>
      <c r="F60" s="128"/>
      <c r="G60" s="128"/>
      <c r="H60" s="128"/>
      <c r="I60" s="127"/>
      <c r="J60" s="127"/>
      <c r="K60" s="128"/>
      <c r="L60" s="128"/>
      <c r="M60" s="128"/>
      <c r="N60" s="128"/>
      <c r="O60" s="127"/>
      <c r="P60" s="127"/>
      <c r="Q60" s="128"/>
      <c r="R60" s="128"/>
      <c r="S60" s="128"/>
      <c r="T60" s="128"/>
      <c r="U60" s="127"/>
      <c r="V60" s="128"/>
      <c r="W60" s="128"/>
      <c r="X60" s="127"/>
      <c r="Y60" s="128"/>
      <c r="Z60" s="128"/>
      <c r="AA60" s="127"/>
      <c r="AB60" s="128"/>
      <c r="AC60" s="128"/>
      <c r="AD60" s="127"/>
      <c r="AE60" s="304"/>
      <c r="AF60" s="304"/>
      <c r="AG60" s="304"/>
      <c r="AH60" s="305"/>
      <c r="AI60" s="127"/>
      <c r="AJ60" s="304"/>
      <c r="AK60" s="304"/>
      <c r="AL60" s="304"/>
      <c r="AM60" s="305"/>
      <c r="AN60" s="127"/>
      <c r="AO60" s="128"/>
      <c r="AP60" s="128"/>
      <c r="AQ60" s="128"/>
      <c r="AR60" s="128"/>
      <c r="AS60" s="127"/>
      <c r="AT60" s="129">
        <f>AT59/12</f>
        <v>3315.9166666666665</v>
      </c>
      <c r="AU60" s="129"/>
      <c r="AV60" s="129"/>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topLeftCell="B1" zoomScale="80" zoomScaleNormal="80" workbookViewId="0">
      <pane xSplit="2" ySplit="3" topLeftCell="D4" activePane="bottomRight" state="frozen"/>
      <selection activeCell="B1" sqref="B1"/>
      <selection pane="topRight" activeCell="D1" sqref="D1"/>
      <selection pane="bottomLeft" activeCell="B4" sqref="B4"/>
      <selection pane="bottomRight" activeCell="F3" sqref="F3"/>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2566</v>
      </c>
      <c r="E5" s="118"/>
      <c r="F5" s="118"/>
      <c r="G5" s="130"/>
      <c r="H5" s="130"/>
      <c r="I5" s="117"/>
      <c r="J5" s="117"/>
      <c r="K5" s="118"/>
      <c r="L5" s="118"/>
      <c r="M5" s="118"/>
      <c r="N5" s="118"/>
      <c r="O5" s="117"/>
      <c r="P5" s="117"/>
      <c r="Q5" s="118"/>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v>1689507</v>
      </c>
      <c r="AU5" s="119"/>
      <c r="AV5" s="312"/>
      <c r="AW5" s="317"/>
    </row>
    <row r="6" spans="2:49" x14ac:dyDescent="0.2">
      <c r="B6" s="176" t="s">
        <v>279</v>
      </c>
      <c r="C6" s="133" t="s">
        <v>8</v>
      </c>
      <c r="D6" s="109">
        <v>197</v>
      </c>
      <c r="E6" s="110"/>
      <c r="F6" s="110"/>
      <c r="G6" s="111"/>
      <c r="H6" s="111"/>
      <c r="I6" s="109"/>
      <c r="J6" s="109"/>
      <c r="K6" s="110"/>
      <c r="L6" s="110"/>
      <c r="M6" s="110"/>
      <c r="N6" s="110"/>
      <c r="O6" s="109"/>
      <c r="P6" s="109"/>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v>83243</v>
      </c>
      <c r="AU6" s="113"/>
      <c r="AV6" s="311"/>
      <c r="AW6" s="318"/>
    </row>
    <row r="7" spans="2:49" x14ac:dyDescent="0.2">
      <c r="B7" s="176" t="s">
        <v>280</v>
      </c>
      <c r="C7" s="133" t="s">
        <v>9</v>
      </c>
      <c r="D7" s="109">
        <v>126</v>
      </c>
      <c r="E7" s="110"/>
      <c r="F7" s="110"/>
      <c r="G7" s="111"/>
      <c r="H7" s="111"/>
      <c r="I7" s="109"/>
      <c r="J7" s="109"/>
      <c r="K7" s="110"/>
      <c r="L7" s="110"/>
      <c r="M7" s="110"/>
      <c r="N7" s="110"/>
      <c r="O7" s="109"/>
      <c r="P7" s="109"/>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v>82477</v>
      </c>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c r="E9" s="288"/>
      <c r="F9" s="288"/>
      <c r="G9" s="288"/>
      <c r="H9" s="288"/>
      <c r="I9" s="292"/>
      <c r="J9" s="109"/>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5.5" x14ac:dyDescent="0.2">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c r="E11" s="110"/>
      <c r="F11" s="110"/>
      <c r="G11" s="110"/>
      <c r="H11" s="110"/>
      <c r="I11" s="109"/>
      <c r="J11" s="109"/>
      <c r="K11" s="110"/>
      <c r="L11" s="110"/>
      <c r="M11" s="110"/>
      <c r="N11" s="110"/>
      <c r="O11" s="109"/>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x14ac:dyDescent="0.2">
      <c r="B12" s="176" t="s">
        <v>283</v>
      </c>
      <c r="C12" s="133" t="s">
        <v>44</v>
      </c>
      <c r="D12" s="109"/>
      <c r="E12" s="289"/>
      <c r="F12" s="289"/>
      <c r="G12" s="289"/>
      <c r="H12" s="289"/>
      <c r="I12" s="293"/>
      <c r="J12" s="109"/>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x14ac:dyDescent="0.2">
      <c r="B13" s="176" t="s">
        <v>284</v>
      </c>
      <c r="C13" s="133" t="s">
        <v>10</v>
      </c>
      <c r="D13" s="109"/>
      <c r="E13" s="110"/>
      <c r="F13" s="110"/>
      <c r="G13" s="110"/>
      <c r="H13" s="110"/>
      <c r="I13" s="109"/>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c r="AU13" s="113"/>
      <c r="AV13" s="311"/>
      <c r="AW13" s="318"/>
    </row>
    <row r="14" spans="2:49" x14ac:dyDescent="0.2">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5.5" x14ac:dyDescent="0.2">
      <c r="B15" s="178" t="s">
        <v>286</v>
      </c>
      <c r="C15" s="133"/>
      <c r="D15" s="109"/>
      <c r="E15" s="110"/>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c r="F16" s="110"/>
      <c r="G16" s="110"/>
      <c r="H16" s="110"/>
      <c r="I16" s="109"/>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486</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c r="E23" s="288"/>
      <c r="F23" s="288"/>
      <c r="G23" s="288"/>
      <c r="H23" s="288"/>
      <c r="I23" s="292"/>
      <c r="J23" s="109"/>
      <c r="K23" s="288"/>
      <c r="L23" s="288"/>
      <c r="M23" s="288"/>
      <c r="N23" s="288"/>
      <c r="O23" s="292"/>
      <c r="P23" s="109"/>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v>681746</v>
      </c>
      <c r="AU23" s="113"/>
      <c r="AV23" s="311"/>
      <c r="AW23" s="318"/>
    </row>
    <row r="24" spans="2:49" ht="28.5" customHeight="1" x14ac:dyDescent="0.2">
      <c r="B24" s="178" t="s">
        <v>114</v>
      </c>
      <c r="C24" s="133"/>
      <c r="D24" s="293"/>
      <c r="E24" s="110"/>
      <c r="F24" s="110"/>
      <c r="G24" s="110"/>
      <c r="H24" s="110"/>
      <c r="I24" s="109"/>
      <c r="J24" s="293"/>
      <c r="K24" s="110"/>
      <c r="L24" s="110"/>
      <c r="M24" s="110"/>
      <c r="N24" s="110"/>
      <c r="O24" s="109"/>
      <c r="P24" s="293"/>
      <c r="Q24" s="110"/>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c r="E26" s="288"/>
      <c r="F26" s="288"/>
      <c r="G26" s="288"/>
      <c r="H26" s="288"/>
      <c r="I26" s="292"/>
      <c r="J26" s="109"/>
      <c r="K26" s="288"/>
      <c r="L26" s="288"/>
      <c r="M26" s="288"/>
      <c r="N26" s="288"/>
      <c r="O26" s="292"/>
      <c r="P26" s="109"/>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v>476979</v>
      </c>
      <c r="AU26" s="113"/>
      <c r="AV26" s="311"/>
      <c r="AW26" s="318"/>
    </row>
    <row r="27" spans="2:49" s="5" customFormat="1" ht="25.5" x14ac:dyDescent="0.2">
      <c r="B27" s="178" t="s">
        <v>85</v>
      </c>
      <c r="C27" s="133"/>
      <c r="D27" s="293"/>
      <c r="E27" s="110"/>
      <c r="F27" s="110"/>
      <c r="G27" s="110"/>
      <c r="H27" s="110"/>
      <c r="I27" s="109"/>
      <c r="J27" s="293"/>
      <c r="K27" s="110"/>
      <c r="L27" s="110"/>
      <c r="M27" s="110"/>
      <c r="N27" s="110"/>
      <c r="O27" s="109"/>
      <c r="P27" s="293"/>
      <c r="Q27" s="110"/>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c r="E28" s="289"/>
      <c r="F28" s="289"/>
      <c r="G28" s="289"/>
      <c r="H28" s="289"/>
      <c r="I28" s="293"/>
      <c r="J28" s="109"/>
      <c r="K28" s="289"/>
      <c r="L28" s="289"/>
      <c r="M28" s="289"/>
      <c r="N28" s="289"/>
      <c r="O28" s="293"/>
      <c r="P28" s="109"/>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v>524186</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c r="E30" s="288"/>
      <c r="F30" s="288"/>
      <c r="G30" s="288"/>
      <c r="H30" s="288"/>
      <c r="I30" s="292"/>
      <c r="J30" s="109"/>
      <c r="K30" s="288"/>
      <c r="L30" s="288"/>
      <c r="M30" s="288"/>
      <c r="N30" s="288"/>
      <c r="O30" s="292"/>
      <c r="P30" s="109"/>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c r="AU30" s="113"/>
      <c r="AV30" s="311"/>
      <c r="AW30" s="318"/>
    </row>
    <row r="31" spans="2:49" s="5" customFormat="1" ht="25.5" x14ac:dyDescent="0.2">
      <c r="B31" s="178" t="s">
        <v>84</v>
      </c>
      <c r="C31" s="133"/>
      <c r="D31" s="293"/>
      <c r="E31" s="110"/>
      <c r="F31" s="110"/>
      <c r="G31" s="110"/>
      <c r="H31" s="110"/>
      <c r="I31" s="109"/>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c r="E32" s="289"/>
      <c r="F32" s="289"/>
      <c r="G32" s="289"/>
      <c r="H32" s="289"/>
      <c r="I32" s="293"/>
      <c r="J32" s="109"/>
      <c r="K32" s="289"/>
      <c r="L32" s="289"/>
      <c r="M32" s="289"/>
      <c r="N32" s="289"/>
      <c r="O32" s="293"/>
      <c r="P32" s="109"/>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v>1686689</v>
      </c>
      <c r="AU34" s="113"/>
      <c r="AV34" s="311"/>
      <c r="AW34" s="318"/>
    </row>
    <row r="35" spans="2:49" s="5" customFormat="1" x14ac:dyDescent="0.2">
      <c r="B35" s="178" t="s">
        <v>91</v>
      </c>
      <c r="C35" s="133"/>
      <c r="D35" s="293"/>
      <c r="E35" s="110"/>
      <c r="F35" s="110"/>
      <c r="G35" s="110"/>
      <c r="H35" s="110"/>
      <c r="I35" s="109"/>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c r="E36" s="110"/>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v>1793441</v>
      </c>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15" customHeight="1" x14ac:dyDescent="0.2">
      <c r="B39" s="178" t="s">
        <v>86</v>
      </c>
      <c r="C39" s="133"/>
      <c r="D39" s="293"/>
      <c r="E39" s="110"/>
      <c r="F39" s="110"/>
      <c r="G39" s="110"/>
      <c r="H39" s="110"/>
      <c r="I39" s="109"/>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c r="E41" s="288"/>
      <c r="F41" s="288"/>
      <c r="G41" s="288"/>
      <c r="H41" s="288"/>
      <c r="I41" s="292"/>
      <c r="J41" s="109"/>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ht="25.5" x14ac:dyDescent="0.2">
      <c r="B42" s="178" t="s">
        <v>92</v>
      </c>
      <c r="C42" s="133"/>
      <c r="D42" s="293"/>
      <c r="E42" s="110"/>
      <c r="F42" s="110"/>
      <c r="G42" s="110"/>
      <c r="H42" s="110"/>
      <c r="I42" s="109"/>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c r="E43" s="289"/>
      <c r="F43" s="289"/>
      <c r="G43" s="289"/>
      <c r="H43" s="289"/>
      <c r="I43" s="293"/>
      <c r="J43" s="109"/>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2">
      <c r="B46" s="176" t="s">
        <v>116</v>
      </c>
      <c r="C46" s="133" t="s">
        <v>31</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c r="AU46" s="113"/>
      <c r="AV46" s="311"/>
      <c r="AW46" s="318"/>
    </row>
    <row r="47" spans="2:49" x14ac:dyDescent="0.2">
      <c r="B47" s="176" t="s">
        <v>117</v>
      </c>
      <c r="C47" s="133" t="s">
        <v>32</v>
      </c>
      <c r="D47" s="109"/>
      <c r="E47" s="289"/>
      <c r="F47" s="289"/>
      <c r="G47" s="289"/>
      <c r="H47" s="289"/>
      <c r="I47" s="293"/>
      <c r="J47" s="109"/>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c r="AU49" s="113"/>
      <c r="AV49" s="311"/>
      <c r="AW49" s="318"/>
    </row>
    <row r="50" spans="2:49" x14ac:dyDescent="0.2">
      <c r="B50" s="176" t="s">
        <v>119</v>
      </c>
      <c r="C50" s="133" t="s">
        <v>34</v>
      </c>
      <c r="D50" s="109"/>
      <c r="E50" s="289"/>
      <c r="F50" s="289"/>
      <c r="G50" s="289"/>
      <c r="H50" s="289"/>
      <c r="I50" s="293"/>
      <c r="J50" s="109"/>
      <c r="K50" s="289"/>
      <c r="L50" s="289"/>
      <c r="M50" s="289"/>
      <c r="N50" s="289"/>
      <c r="O50" s="293"/>
      <c r="P50" s="109"/>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2">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2">
      <c r="B54" s="181" t="s">
        <v>303</v>
      </c>
      <c r="C54" s="136" t="s">
        <v>77</v>
      </c>
      <c r="D54" s="114">
        <f>D23+D26-D28+D30-D32+D34-D36+D38+D41-D43+D45+D46-D47-D49+D50+D51+D52+D53</f>
        <v>0</v>
      </c>
      <c r="E54" s="115">
        <f>E24+E27+E31+E35-E36+E39+E42+E45+E46-E49+E51+E52+E53</f>
        <v>0</v>
      </c>
      <c r="F54" s="115"/>
      <c r="G54" s="115"/>
      <c r="H54" s="115"/>
      <c r="I54" s="114"/>
      <c r="J54" s="114"/>
      <c r="K54" s="115"/>
      <c r="L54" s="115"/>
      <c r="M54" s="115"/>
      <c r="N54" s="115"/>
      <c r="O54" s="114"/>
      <c r="P54" s="114"/>
      <c r="Q54" s="115"/>
      <c r="R54" s="115"/>
      <c r="S54" s="115"/>
      <c r="T54" s="115"/>
      <c r="U54" s="114"/>
      <c r="V54" s="115"/>
      <c r="W54" s="115"/>
      <c r="X54" s="114"/>
      <c r="Y54" s="115"/>
      <c r="Z54" s="115"/>
      <c r="AA54" s="114"/>
      <c r="AB54" s="115"/>
      <c r="AC54" s="115"/>
      <c r="AD54" s="114"/>
      <c r="AE54" s="288"/>
      <c r="AF54" s="288"/>
      <c r="AG54" s="288"/>
      <c r="AH54" s="288"/>
      <c r="AI54" s="114"/>
      <c r="AJ54" s="288"/>
      <c r="AK54" s="288"/>
      <c r="AL54" s="288"/>
      <c r="AM54" s="288"/>
      <c r="AN54" s="114"/>
      <c r="AO54" s="115"/>
      <c r="AP54" s="115"/>
      <c r="AQ54" s="115"/>
      <c r="AR54" s="115"/>
      <c r="AS54" s="114"/>
      <c r="AT54" s="114">
        <f>AT23+AT26-AT28+AT30-AT32+AT34-AT36+AT38+AT41-AT43+AT45+AT46-AT47-AT49+AT50+AT51+AT52+AT53</f>
        <v>527787</v>
      </c>
      <c r="AU54" s="116"/>
      <c r="AV54" s="311"/>
      <c r="AW54" s="318"/>
    </row>
    <row r="55" spans="2:49" ht="25.5" x14ac:dyDescent="0.2">
      <c r="B55" s="181" t="s">
        <v>304</v>
      </c>
      <c r="C55" s="137" t="s">
        <v>28</v>
      </c>
      <c r="D55" s="114"/>
      <c r="E55" s="115"/>
      <c r="F55" s="115"/>
      <c r="G55" s="115"/>
      <c r="H55" s="115"/>
      <c r="I55" s="114"/>
      <c r="J55" s="114"/>
      <c r="K55" s="115"/>
      <c r="L55" s="115"/>
      <c r="M55" s="115"/>
      <c r="N55" s="115"/>
      <c r="O55" s="114"/>
      <c r="P55" s="114"/>
      <c r="Q55" s="115"/>
      <c r="R55" s="115"/>
      <c r="S55" s="115"/>
      <c r="T55" s="115"/>
      <c r="U55" s="114"/>
      <c r="V55" s="115"/>
      <c r="W55" s="115"/>
      <c r="X55" s="114"/>
      <c r="Y55" s="115"/>
      <c r="Z55" s="115"/>
      <c r="AA55" s="114"/>
      <c r="AB55" s="115"/>
      <c r="AC55" s="115"/>
      <c r="AD55" s="114"/>
      <c r="AE55" s="288"/>
      <c r="AF55" s="288"/>
      <c r="AG55" s="288"/>
      <c r="AH55" s="288"/>
      <c r="AI55" s="114"/>
      <c r="AJ55" s="288"/>
      <c r="AK55" s="288"/>
      <c r="AL55" s="288"/>
      <c r="AM55" s="288"/>
      <c r="AN55" s="114"/>
      <c r="AO55" s="115"/>
      <c r="AP55" s="115"/>
      <c r="AQ55" s="115"/>
      <c r="AR55" s="115"/>
      <c r="AS55" s="114"/>
      <c r="AT55" s="116"/>
      <c r="AU55" s="116"/>
      <c r="AV55" s="311"/>
      <c r="AW55" s="318"/>
    </row>
    <row r="56" spans="2:49" ht="11.85" customHeight="1" x14ac:dyDescent="0.2">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2">
      <c r="B58" s="184" t="s">
        <v>485</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tabSelected="1" zoomScale="80" zoomScaleNormal="80" workbookViewId="0">
      <pane xSplit="2" ySplit="3" topLeftCell="C25" activePane="bottomRight" state="frozen"/>
      <selection activeCell="B1" sqref="B1"/>
      <selection pane="topRight" activeCell="B1" sqref="B1"/>
      <selection pane="bottomLeft" activeCell="B1" sqref="B1"/>
      <selection pane="bottomRight" activeCell="E35" sqref="E35"/>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c r="D5" s="118">
        <f>'[1]Pt 1 Summary of Data'!$G$28</f>
        <v>0</v>
      </c>
      <c r="E5" s="346"/>
      <c r="F5" s="346"/>
      <c r="G5" s="312"/>
      <c r="H5" s="117"/>
      <c r="I5" s="118"/>
      <c r="J5" s="346"/>
      <c r="K5" s="346"/>
      <c r="L5" s="312"/>
      <c r="M5" s="117"/>
      <c r="N5" s="118"/>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v>1941</v>
      </c>
      <c r="D6" s="110">
        <v>0</v>
      </c>
      <c r="E6" s="115">
        <f>'Pt 1 Summary of Data'!E12</f>
        <v>0</v>
      </c>
      <c r="F6" s="115">
        <f>C6+D6+E6</f>
        <v>1941</v>
      </c>
      <c r="G6" s="116"/>
      <c r="H6" s="109"/>
      <c r="I6" s="110"/>
      <c r="J6" s="115"/>
      <c r="K6" s="115"/>
      <c r="L6" s="116"/>
      <c r="M6" s="109"/>
      <c r="N6" s="110"/>
      <c r="O6" s="115"/>
      <c r="P6" s="115"/>
      <c r="Q6" s="109"/>
      <c r="R6" s="110"/>
      <c r="S6" s="115"/>
      <c r="T6" s="115"/>
      <c r="U6" s="109"/>
      <c r="V6" s="110"/>
      <c r="W6" s="115"/>
      <c r="X6" s="115"/>
      <c r="Y6" s="109"/>
      <c r="Z6" s="110"/>
      <c r="AA6" s="115"/>
      <c r="AB6" s="115"/>
      <c r="AC6" s="292"/>
      <c r="AD6" s="288"/>
      <c r="AE6" s="288"/>
      <c r="AF6" s="288"/>
      <c r="AG6" s="292"/>
      <c r="AH6" s="288"/>
      <c r="AI6" s="288"/>
      <c r="AJ6" s="288"/>
      <c r="AK6" s="292"/>
      <c r="AL6" s="110"/>
      <c r="AM6" s="115"/>
      <c r="AN6" s="253"/>
    </row>
    <row r="7" spans="1:40" x14ac:dyDescent="0.2">
      <c r="B7" s="191" t="s">
        <v>312</v>
      </c>
      <c r="C7" s="109"/>
      <c r="D7" s="110"/>
      <c r="E7" s="115"/>
      <c r="F7" s="115"/>
      <c r="G7" s="116"/>
      <c r="H7" s="109"/>
      <c r="I7" s="110"/>
      <c r="J7" s="115"/>
      <c r="K7" s="115"/>
      <c r="L7" s="116"/>
      <c r="M7" s="109"/>
      <c r="N7" s="110"/>
      <c r="O7" s="115"/>
      <c r="P7" s="115"/>
      <c r="Q7" s="109"/>
      <c r="R7" s="110"/>
      <c r="S7" s="115"/>
      <c r="T7" s="115"/>
      <c r="U7" s="109"/>
      <c r="V7" s="110"/>
      <c r="W7" s="115"/>
      <c r="X7" s="115"/>
      <c r="Y7" s="109"/>
      <c r="Z7" s="110"/>
      <c r="AA7" s="115"/>
      <c r="AB7" s="115"/>
      <c r="AC7" s="292"/>
      <c r="AD7" s="288"/>
      <c r="AE7" s="288"/>
      <c r="AF7" s="288"/>
      <c r="AG7" s="292"/>
      <c r="AH7" s="288"/>
      <c r="AI7" s="288"/>
      <c r="AJ7" s="288"/>
      <c r="AK7" s="292"/>
      <c r="AL7" s="110"/>
      <c r="AM7" s="115"/>
      <c r="AN7" s="253"/>
    </row>
    <row r="8" spans="1:40" x14ac:dyDescent="0.2">
      <c r="B8" s="191" t="s">
        <v>484</v>
      </c>
      <c r="C8" s="293"/>
      <c r="D8" s="289"/>
      <c r="E8" s="269"/>
      <c r="F8" s="269"/>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c r="F9" s="115"/>
      <c r="G9" s="116"/>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c r="F10" s="115"/>
      <c r="G10" s="116"/>
      <c r="H10" s="292"/>
      <c r="I10" s="288"/>
      <c r="J10" s="115"/>
      <c r="K10" s="115"/>
      <c r="L10" s="116"/>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479</v>
      </c>
      <c r="C11" s="292"/>
      <c r="D11" s="288"/>
      <c r="E11" s="115"/>
      <c r="F11" s="115"/>
      <c r="G11" s="314"/>
      <c r="H11" s="292"/>
      <c r="I11" s="288"/>
      <c r="J11" s="115"/>
      <c r="K11" s="115"/>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f>C6</f>
        <v>1941</v>
      </c>
      <c r="D12" s="115">
        <f>D6</f>
        <v>0</v>
      </c>
      <c r="E12" s="115">
        <f>E6</f>
        <v>0</v>
      </c>
      <c r="F12" s="115">
        <f>F6</f>
        <v>1941</v>
      </c>
      <c r="G12" s="311"/>
      <c r="H12" s="114"/>
      <c r="I12" s="115"/>
      <c r="J12" s="115"/>
      <c r="K12" s="115"/>
      <c r="L12" s="311"/>
      <c r="M12" s="114"/>
      <c r="N12" s="115"/>
      <c r="O12" s="115"/>
      <c r="P12" s="115"/>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c r="R13" s="115"/>
      <c r="S13" s="115"/>
      <c r="T13" s="115"/>
      <c r="U13" s="114"/>
      <c r="V13" s="115"/>
      <c r="W13" s="115"/>
      <c r="X13" s="115"/>
      <c r="Y13" s="114"/>
      <c r="Z13" s="115"/>
      <c r="AA13" s="115"/>
      <c r="AB13" s="115"/>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487</v>
      </c>
      <c r="C15" s="117">
        <v>3680</v>
      </c>
      <c r="D15" s="118">
        <v>4079</v>
      </c>
      <c r="E15" s="106">
        <f>'Pt 1 Summary of Data'!D5</f>
        <v>2637</v>
      </c>
      <c r="F15" s="106">
        <f>C15+D15+E15</f>
        <v>10396</v>
      </c>
      <c r="G15" s="107"/>
      <c r="H15" s="117"/>
      <c r="I15" s="118"/>
      <c r="J15" s="106"/>
      <c r="K15" s="106"/>
      <c r="L15" s="107"/>
      <c r="M15" s="117"/>
      <c r="N15" s="118"/>
      <c r="O15" s="106"/>
      <c r="P15" s="106"/>
      <c r="Q15" s="117"/>
      <c r="R15" s="118"/>
      <c r="S15" s="106"/>
      <c r="T15" s="106"/>
      <c r="U15" s="117"/>
      <c r="V15" s="118"/>
      <c r="W15" s="106"/>
      <c r="X15" s="106"/>
      <c r="Y15" s="117"/>
      <c r="Z15" s="118"/>
      <c r="AA15" s="106"/>
      <c r="AB15" s="106"/>
      <c r="AC15" s="347"/>
      <c r="AD15" s="346"/>
      <c r="AE15" s="346"/>
      <c r="AF15" s="346"/>
      <c r="AG15" s="347"/>
      <c r="AH15" s="346"/>
      <c r="AI15" s="346"/>
      <c r="AJ15" s="346"/>
      <c r="AK15" s="347"/>
      <c r="AL15" s="118"/>
      <c r="AM15" s="106"/>
      <c r="AN15" s="254"/>
    </row>
    <row r="16" spans="1:40" x14ac:dyDescent="0.2">
      <c r="B16" s="191" t="s">
        <v>313</v>
      </c>
      <c r="C16" s="109"/>
      <c r="D16" s="110"/>
      <c r="E16" s="115"/>
      <c r="F16" s="115"/>
      <c r="G16" s="116"/>
      <c r="H16" s="109"/>
      <c r="I16" s="110"/>
      <c r="J16" s="115"/>
      <c r="K16" s="115"/>
      <c r="L16" s="116"/>
      <c r="M16" s="109"/>
      <c r="N16" s="110"/>
      <c r="O16" s="115"/>
      <c r="P16" s="115"/>
      <c r="Q16" s="109"/>
      <c r="R16" s="110"/>
      <c r="S16" s="115"/>
      <c r="T16" s="115"/>
      <c r="U16" s="109"/>
      <c r="V16" s="110"/>
      <c r="W16" s="115"/>
      <c r="X16" s="115"/>
      <c r="Y16" s="109"/>
      <c r="Z16" s="110"/>
      <c r="AA16" s="115"/>
      <c r="AB16" s="115"/>
      <c r="AC16" s="292"/>
      <c r="AD16" s="288"/>
      <c r="AE16" s="288"/>
      <c r="AF16" s="288"/>
      <c r="AG16" s="292"/>
      <c r="AH16" s="288"/>
      <c r="AI16" s="288"/>
      <c r="AJ16" s="288"/>
      <c r="AK16" s="292"/>
      <c r="AL16" s="110"/>
      <c r="AM16" s="115"/>
      <c r="AN16" s="253"/>
    </row>
    <row r="17" spans="1:40" s="76" customFormat="1" x14ac:dyDescent="0.2">
      <c r="A17" s="143"/>
      <c r="B17" s="192" t="s">
        <v>320</v>
      </c>
      <c r="C17" s="114">
        <f>C15-C16</f>
        <v>3680</v>
      </c>
      <c r="D17" s="115">
        <f t="shared" ref="D17:F17" si="0">D15-D16</f>
        <v>4079</v>
      </c>
      <c r="E17" s="115">
        <f t="shared" si="0"/>
        <v>2637</v>
      </c>
      <c r="F17" s="115">
        <f t="shared" si="0"/>
        <v>10396</v>
      </c>
      <c r="G17" s="314"/>
      <c r="H17" s="114"/>
      <c r="I17" s="115"/>
      <c r="J17" s="115"/>
      <c r="K17" s="115"/>
      <c r="L17" s="314"/>
      <c r="M17" s="114"/>
      <c r="N17" s="115"/>
      <c r="O17" s="115"/>
      <c r="P17" s="115"/>
      <c r="Q17" s="114"/>
      <c r="R17" s="115"/>
      <c r="S17" s="115"/>
      <c r="T17" s="115"/>
      <c r="U17" s="114"/>
      <c r="V17" s="115"/>
      <c r="W17" s="115"/>
      <c r="X17" s="115"/>
      <c r="Y17" s="114"/>
      <c r="Z17" s="115"/>
      <c r="AA17" s="115"/>
      <c r="AB17" s="115"/>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c r="H19" s="347"/>
      <c r="I19" s="346"/>
      <c r="J19" s="346"/>
      <c r="K19" s="346"/>
      <c r="L19" s="107"/>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489</v>
      </c>
      <c r="C20" s="292"/>
      <c r="D20" s="288"/>
      <c r="E20" s="288"/>
      <c r="F20" s="288"/>
      <c r="G20" s="116"/>
      <c r="H20" s="292"/>
      <c r="I20" s="288"/>
      <c r="J20" s="288"/>
      <c r="K20" s="288"/>
      <c r="L20" s="116"/>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c r="H21" s="292"/>
      <c r="I21" s="288"/>
      <c r="J21" s="288"/>
      <c r="K21" s="288"/>
      <c r="L21" s="255"/>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482</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c r="H23" s="292"/>
      <c r="I23" s="288"/>
      <c r="J23" s="288"/>
      <c r="K23" s="288"/>
      <c r="L23" s="116"/>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490</v>
      </c>
      <c r="C24" s="292"/>
      <c r="D24" s="288"/>
      <c r="E24" s="288"/>
      <c r="F24" s="288"/>
      <c r="G24" s="116"/>
      <c r="H24" s="292"/>
      <c r="I24" s="288"/>
      <c r="J24" s="288"/>
      <c r="K24" s="288"/>
      <c r="L24" s="116"/>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491</v>
      </c>
      <c r="C25" s="292"/>
      <c r="D25" s="288"/>
      <c r="E25" s="288"/>
      <c r="F25" s="288"/>
      <c r="G25" s="116"/>
      <c r="H25" s="292"/>
      <c r="I25" s="288"/>
      <c r="J25" s="288"/>
      <c r="K25" s="288"/>
      <c r="L25" s="116"/>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c r="H26" s="292"/>
      <c r="I26" s="288"/>
      <c r="J26" s="288"/>
      <c r="K26" s="288"/>
      <c r="L26" s="116"/>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473</v>
      </c>
      <c r="C27" s="292"/>
      <c r="D27" s="288"/>
      <c r="E27" s="288"/>
      <c r="F27" s="288"/>
      <c r="G27" s="116"/>
      <c r="H27" s="292"/>
      <c r="I27" s="288"/>
      <c r="J27" s="288"/>
      <c r="K27" s="288"/>
      <c r="L27" s="116"/>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474</v>
      </c>
      <c r="C28" s="292"/>
      <c r="D28" s="288"/>
      <c r="E28" s="288"/>
      <c r="F28" s="288"/>
      <c r="G28" s="116"/>
      <c r="H28" s="292"/>
      <c r="I28" s="288"/>
      <c r="J28" s="288"/>
      <c r="K28" s="288"/>
      <c r="L28" s="116"/>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478</v>
      </c>
      <c r="C29" s="292"/>
      <c r="D29" s="288"/>
      <c r="E29" s="288"/>
      <c r="F29" s="288"/>
      <c r="G29" s="116"/>
      <c r="H29" s="292"/>
      <c r="I29" s="288"/>
      <c r="J29" s="288"/>
      <c r="K29" s="288"/>
      <c r="L29" s="116"/>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c r="H30" s="292"/>
      <c r="I30" s="288"/>
      <c r="J30" s="288"/>
      <c r="K30" s="288"/>
      <c r="L30" s="116"/>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475</v>
      </c>
      <c r="C31" s="292"/>
      <c r="D31" s="288"/>
      <c r="E31" s="288"/>
      <c r="F31" s="288"/>
      <c r="G31" s="116"/>
      <c r="H31" s="292"/>
      <c r="I31" s="288"/>
      <c r="J31" s="288"/>
      <c r="K31" s="288"/>
      <c r="L31" s="116"/>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476</v>
      </c>
      <c r="C32" s="292"/>
      <c r="D32" s="288"/>
      <c r="E32" s="288"/>
      <c r="F32" s="288"/>
      <c r="G32" s="116"/>
      <c r="H32" s="292"/>
      <c r="I32" s="288"/>
      <c r="J32" s="288"/>
      <c r="K32" s="288"/>
      <c r="L32" s="116"/>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477</v>
      </c>
      <c r="C33" s="354"/>
      <c r="D33" s="355"/>
      <c r="E33" s="355"/>
      <c r="F33" s="355"/>
      <c r="G33" s="375"/>
      <c r="H33" s="354"/>
      <c r="I33" s="355"/>
      <c r="J33" s="355"/>
      <c r="K33" s="355"/>
      <c r="L33" s="375"/>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480</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481</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0</v>
      </c>
      <c r="D37" s="122">
        <v>1</v>
      </c>
      <c r="E37" s="256">
        <f>'Pt 1 Summary of Data'!D60</f>
        <v>0.58333333333333337</v>
      </c>
      <c r="F37" s="256">
        <f>C37+D37+E37</f>
        <v>1.5833333333333335</v>
      </c>
      <c r="G37" s="312"/>
      <c r="H37" s="121"/>
      <c r="I37" s="122"/>
      <c r="J37" s="256"/>
      <c r="K37" s="256"/>
      <c r="L37" s="312"/>
      <c r="M37" s="121"/>
      <c r="N37" s="122"/>
      <c r="O37" s="256"/>
      <c r="P37" s="256"/>
      <c r="Q37" s="121"/>
      <c r="R37" s="122"/>
      <c r="S37" s="256"/>
      <c r="T37" s="256"/>
      <c r="U37" s="121"/>
      <c r="V37" s="122"/>
      <c r="W37" s="256"/>
      <c r="X37" s="256"/>
      <c r="Y37" s="121"/>
      <c r="Z37" s="122"/>
      <c r="AA37" s="256"/>
      <c r="AB37" s="256"/>
      <c r="AC37" s="347"/>
      <c r="AD37" s="346"/>
      <c r="AE37" s="346"/>
      <c r="AF37" s="346"/>
      <c r="AG37" s="347"/>
      <c r="AH37" s="346"/>
      <c r="AI37" s="346"/>
      <c r="AJ37" s="346"/>
      <c r="AK37" s="347"/>
      <c r="AL37" s="122"/>
      <c r="AM37" s="256"/>
      <c r="AN37" s="257"/>
    </row>
    <row r="38" spans="1:40" x14ac:dyDescent="0.2">
      <c r="B38" s="191" t="s">
        <v>322</v>
      </c>
      <c r="C38" s="351"/>
      <c r="D38" s="352"/>
      <c r="E38" s="352"/>
      <c r="F38" s="267"/>
      <c r="G38" s="353"/>
      <c r="H38" s="351"/>
      <c r="I38" s="352"/>
      <c r="J38" s="352"/>
      <c r="K38" s="267"/>
      <c r="L38" s="353"/>
      <c r="M38" s="351"/>
      <c r="N38" s="352"/>
      <c r="O38" s="352"/>
      <c r="P38" s="267"/>
      <c r="Q38" s="351"/>
      <c r="R38" s="352"/>
      <c r="S38" s="352"/>
      <c r="T38" s="267"/>
      <c r="U38" s="351"/>
      <c r="V38" s="352"/>
      <c r="W38" s="352"/>
      <c r="X38" s="267"/>
      <c r="Y38" s="351"/>
      <c r="Z38" s="352"/>
      <c r="AA38" s="352"/>
      <c r="AB38" s="267"/>
      <c r="AC38" s="354"/>
      <c r="AD38" s="355"/>
      <c r="AE38" s="355"/>
      <c r="AF38" s="355"/>
      <c r="AG38" s="354"/>
      <c r="AH38" s="355"/>
      <c r="AI38" s="355"/>
      <c r="AJ38" s="355"/>
      <c r="AK38" s="354"/>
      <c r="AL38" s="352"/>
      <c r="AM38" s="352"/>
      <c r="AN38" s="268"/>
    </row>
    <row r="39" spans="1:40" x14ac:dyDescent="0.2">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c r="G40" s="311"/>
      <c r="H40" s="292"/>
      <c r="I40" s="288"/>
      <c r="J40" s="288"/>
      <c r="K40" s="258"/>
      <c r="L40" s="311"/>
      <c r="M40" s="292"/>
      <c r="N40" s="288"/>
      <c r="O40" s="288"/>
      <c r="P40" s="258"/>
      <c r="Q40" s="292"/>
      <c r="R40" s="288"/>
      <c r="S40" s="288"/>
      <c r="T40" s="258"/>
      <c r="U40" s="292"/>
      <c r="V40" s="288"/>
      <c r="W40" s="288"/>
      <c r="X40" s="258"/>
      <c r="Y40" s="292"/>
      <c r="Z40" s="288"/>
      <c r="AA40" s="288"/>
      <c r="AB40" s="258"/>
      <c r="AC40" s="292"/>
      <c r="AD40" s="288"/>
      <c r="AE40" s="288"/>
      <c r="AF40" s="288"/>
      <c r="AG40" s="292"/>
      <c r="AH40" s="288"/>
      <c r="AI40" s="288"/>
      <c r="AJ40" s="288"/>
      <c r="AK40" s="292"/>
      <c r="AL40" s="288"/>
      <c r="AM40" s="288"/>
      <c r="AN40" s="259"/>
    </row>
    <row r="41" spans="1:40" x14ac:dyDescent="0.2">
      <c r="B41" s="191" t="s">
        <v>325</v>
      </c>
      <c r="C41" s="292"/>
      <c r="D41" s="288"/>
      <c r="E41" s="288"/>
      <c r="F41" s="260"/>
      <c r="G41" s="311"/>
      <c r="H41" s="292"/>
      <c r="I41" s="288"/>
      <c r="J41" s="288"/>
      <c r="K41" s="260"/>
      <c r="L41" s="311"/>
      <c r="M41" s="292"/>
      <c r="N41" s="288"/>
      <c r="O41" s="288"/>
      <c r="P41" s="260"/>
      <c r="Q41" s="292"/>
      <c r="R41" s="288"/>
      <c r="S41" s="288"/>
      <c r="T41" s="260"/>
      <c r="U41" s="292"/>
      <c r="V41" s="288"/>
      <c r="W41" s="288"/>
      <c r="X41" s="260"/>
      <c r="Y41" s="292"/>
      <c r="Z41" s="288"/>
      <c r="AA41" s="288"/>
      <c r="AB41" s="260"/>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492</v>
      </c>
      <c r="C44" s="262"/>
      <c r="D44" s="260"/>
      <c r="E44" s="260"/>
      <c r="F44" s="260"/>
      <c r="G44" s="311"/>
      <c r="H44" s="262"/>
      <c r="I44" s="260"/>
      <c r="J44" s="260"/>
      <c r="K44" s="260"/>
      <c r="L44" s="311"/>
      <c r="M44" s="262"/>
      <c r="N44" s="260"/>
      <c r="O44" s="260"/>
      <c r="P44" s="260"/>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493</v>
      </c>
      <c r="C45" s="293"/>
      <c r="D45" s="289"/>
      <c r="E45" s="289"/>
      <c r="F45" s="289"/>
      <c r="G45" s="311"/>
      <c r="H45" s="293"/>
      <c r="I45" s="289"/>
      <c r="J45" s="289"/>
      <c r="K45" s="289"/>
      <c r="L45" s="311"/>
      <c r="M45" s="293"/>
      <c r="N45" s="289"/>
      <c r="O45" s="289"/>
      <c r="P45" s="289"/>
      <c r="Q45" s="262"/>
      <c r="R45" s="260"/>
      <c r="S45" s="260"/>
      <c r="T45" s="260"/>
      <c r="U45" s="262"/>
      <c r="V45" s="260"/>
      <c r="W45" s="260"/>
      <c r="X45" s="260"/>
      <c r="Y45" s="262"/>
      <c r="Z45" s="260"/>
      <c r="AA45" s="260"/>
      <c r="AB45" s="260"/>
      <c r="AC45" s="292"/>
      <c r="AD45" s="288"/>
      <c r="AE45" s="288"/>
      <c r="AF45" s="288"/>
      <c r="AG45" s="292"/>
      <c r="AH45" s="288"/>
      <c r="AI45" s="288"/>
      <c r="AJ45" s="288"/>
      <c r="AK45" s="292"/>
      <c r="AL45" s="260"/>
      <c r="AM45" s="260"/>
      <c r="AN45" s="261"/>
    </row>
    <row r="46" spans="1:40" x14ac:dyDescent="0.2">
      <c r="B46" s="197" t="s">
        <v>330</v>
      </c>
      <c r="C46" s="292"/>
      <c r="D46" s="288"/>
      <c r="E46" s="288"/>
      <c r="F46" s="260"/>
      <c r="G46" s="311"/>
      <c r="H46" s="292"/>
      <c r="I46" s="288"/>
      <c r="J46" s="288"/>
      <c r="K46" s="260"/>
      <c r="L46" s="311"/>
      <c r="M46" s="292"/>
      <c r="N46" s="288"/>
      <c r="O46" s="288"/>
      <c r="P46" s="260"/>
      <c r="Q46" s="293"/>
      <c r="R46" s="289"/>
      <c r="S46" s="289"/>
      <c r="T46" s="260"/>
      <c r="U46" s="293"/>
      <c r="V46" s="289"/>
      <c r="W46" s="289"/>
      <c r="X46" s="260"/>
      <c r="Y46" s="293"/>
      <c r="Z46" s="289"/>
      <c r="AA46" s="289"/>
      <c r="AB46" s="260"/>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c r="G47" s="311"/>
      <c r="H47" s="292"/>
      <c r="I47" s="288"/>
      <c r="J47" s="288"/>
      <c r="K47" s="260"/>
      <c r="L47" s="311"/>
      <c r="M47" s="292"/>
      <c r="N47" s="288"/>
      <c r="O47" s="288"/>
      <c r="P47" s="260"/>
      <c r="Q47" s="292"/>
      <c r="R47" s="288"/>
      <c r="S47" s="288"/>
      <c r="T47" s="260"/>
      <c r="U47" s="292"/>
      <c r="V47" s="288"/>
      <c r="W47" s="288"/>
      <c r="X47" s="260"/>
      <c r="Y47" s="292"/>
      <c r="Z47" s="288"/>
      <c r="AA47" s="288"/>
      <c r="AB47" s="260"/>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c r="D49" s="141"/>
      <c r="E49" s="141"/>
      <c r="F49" s="141"/>
      <c r="G49" s="312"/>
      <c r="H49" s="140"/>
      <c r="I49" s="141"/>
      <c r="J49" s="141"/>
      <c r="K49" s="141"/>
      <c r="L49" s="312"/>
      <c r="M49" s="140"/>
      <c r="N49" s="141"/>
      <c r="O49" s="141"/>
      <c r="P49" s="141"/>
      <c r="Q49" s="140"/>
      <c r="R49" s="141"/>
      <c r="S49" s="141"/>
      <c r="T49" s="141"/>
      <c r="U49" s="140"/>
      <c r="V49" s="141"/>
      <c r="W49" s="141"/>
      <c r="X49" s="141"/>
      <c r="Y49" s="140"/>
      <c r="Z49" s="141"/>
      <c r="AA49" s="141"/>
      <c r="AB49" s="141"/>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c r="G50" s="311"/>
      <c r="H50" s="293"/>
      <c r="I50" s="289"/>
      <c r="J50" s="289"/>
      <c r="K50" s="260"/>
      <c r="L50" s="311"/>
      <c r="M50" s="293"/>
      <c r="N50" s="289"/>
      <c r="O50" s="289"/>
      <c r="P50" s="260"/>
      <c r="Q50" s="293"/>
      <c r="R50" s="289"/>
      <c r="S50" s="289"/>
      <c r="T50" s="260"/>
      <c r="U50" s="293"/>
      <c r="V50" s="289"/>
      <c r="W50" s="289"/>
      <c r="X50" s="260"/>
      <c r="Y50" s="293"/>
      <c r="Z50" s="289"/>
      <c r="AA50" s="289"/>
      <c r="AB50" s="260"/>
      <c r="AC50" s="292"/>
      <c r="AD50" s="288"/>
      <c r="AE50" s="288"/>
      <c r="AF50" s="288"/>
      <c r="AG50" s="292"/>
      <c r="AH50" s="288"/>
      <c r="AI50" s="288"/>
      <c r="AJ50" s="288"/>
      <c r="AK50" s="292"/>
      <c r="AL50" s="289"/>
      <c r="AM50" s="289"/>
      <c r="AN50" s="261"/>
    </row>
    <row r="51" spans="1:40" x14ac:dyDescent="0.2">
      <c r="B51" s="195" t="s">
        <v>334</v>
      </c>
      <c r="C51" s="292"/>
      <c r="D51" s="288"/>
      <c r="E51" s="288"/>
      <c r="F51" s="115"/>
      <c r="G51" s="311"/>
      <c r="H51" s="292"/>
      <c r="I51" s="288"/>
      <c r="J51" s="288"/>
      <c r="K51" s="115"/>
      <c r="L51" s="311"/>
      <c r="M51" s="292"/>
      <c r="N51" s="288"/>
      <c r="O51" s="288"/>
      <c r="P51" s="115"/>
      <c r="Q51" s="292"/>
      <c r="R51" s="288"/>
      <c r="S51" s="288"/>
      <c r="T51" s="115"/>
      <c r="U51" s="292"/>
      <c r="V51" s="288"/>
      <c r="W51" s="288"/>
      <c r="X51" s="115"/>
      <c r="Y51" s="292"/>
      <c r="Z51" s="288"/>
      <c r="AA51" s="288"/>
      <c r="AB51" s="115"/>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c r="G52" s="311"/>
      <c r="H52" s="292"/>
      <c r="I52" s="288"/>
      <c r="J52" s="288"/>
      <c r="K52" s="115"/>
      <c r="L52" s="311"/>
      <c r="M52" s="292"/>
      <c r="N52" s="288"/>
      <c r="O52" s="288"/>
      <c r="P52" s="115"/>
      <c r="Q52" s="292"/>
      <c r="R52" s="288"/>
      <c r="S52" s="288"/>
      <c r="T52" s="115"/>
      <c r="U52" s="292"/>
      <c r="V52" s="288"/>
      <c r="W52" s="288"/>
      <c r="X52" s="115"/>
      <c r="Y52" s="292"/>
      <c r="Z52" s="288"/>
      <c r="AA52" s="288"/>
      <c r="AB52" s="115"/>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password="D429"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5" sqref="C5"/>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f>'Pt 1 Summary of Data'!D56</f>
        <v>0</v>
      </c>
      <c r="D4" s="149"/>
      <c r="E4" s="149"/>
      <c r="F4" s="149"/>
      <c r="G4" s="149"/>
      <c r="H4" s="149"/>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c r="E6" s="123"/>
      <c r="F6" s="363"/>
      <c r="G6" s="123"/>
      <c r="H6" s="123"/>
      <c r="I6" s="363"/>
      <c r="J6" s="363"/>
      <c r="K6" s="372"/>
    </row>
    <row r="7" spans="2:11" x14ac:dyDescent="0.2">
      <c r="B7" s="155" t="s">
        <v>102</v>
      </c>
      <c r="C7" s="124"/>
      <c r="D7" s="126"/>
      <c r="E7" s="126"/>
      <c r="F7" s="126"/>
      <c r="G7" s="126"/>
      <c r="H7" s="126"/>
      <c r="I7" s="374"/>
      <c r="J7" s="374"/>
      <c r="K7" s="209"/>
    </row>
    <row r="8" spans="2:11" x14ac:dyDescent="0.2">
      <c r="B8" s="155" t="s">
        <v>103</v>
      </c>
      <c r="C8" s="361"/>
      <c r="D8" s="126"/>
      <c r="E8" s="126"/>
      <c r="F8" s="364"/>
      <c r="G8" s="126"/>
      <c r="H8" s="126"/>
      <c r="I8" s="374"/>
      <c r="J8" s="374"/>
      <c r="K8" s="373"/>
    </row>
    <row r="9" spans="2:11" ht="13.15" customHeight="1" x14ac:dyDescent="0.2">
      <c r="B9" s="155" t="s">
        <v>104</v>
      </c>
      <c r="C9" s="124"/>
      <c r="D9" s="126"/>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c r="D11" s="119"/>
      <c r="E11" s="119"/>
      <c r="F11" s="119"/>
      <c r="G11" s="119"/>
      <c r="H11" s="119"/>
      <c r="I11" s="312"/>
      <c r="J11" s="312"/>
      <c r="K11" s="365"/>
    </row>
    <row r="12" spans="2:11" x14ac:dyDescent="0.2">
      <c r="B12" s="207" t="s">
        <v>93</v>
      </c>
      <c r="C12" s="109"/>
      <c r="D12" s="113"/>
      <c r="E12" s="113"/>
      <c r="F12" s="113"/>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c r="D14" s="113"/>
      <c r="E14" s="113"/>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c r="D16" s="119"/>
      <c r="E16" s="119"/>
      <c r="F16" s="119"/>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c r="D18" s="139"/>
      <c r="E18" s="139"/>
      <c r="F18" s="139"/>
      <c r="G18" s="139"/>
      <c r="H18" s="139"/>
      <c r="I18" s="353"/>
      <c r="J18" s="353"/>
      <c r="K18" s="367"/>
    </row>
    <row r="19" spans="2:12" ht="25.5" x14ac:dyDescent="0.2">
      <c r="B19" s="155" t="s">
        <v>208</v>
      </c>
      <c r="C19" s="351"/>
      <c r="D19" s="139"/>
      <c r="E19" s="139"/>
      <c r="F19" s="370"/>
      <c r="G19" s="139"/>
      <c r="H19" s="139"/>
      <c r="I19" s="353"/>
      <c r="J19" s="353"/>
      <c r="K19" s="371"/>
    </row>
    <row r="20" spans="2:12" ht="25.5" x14ac:dyDescent="0.2">
      <c r="B20" s="155" t="s">
        <v>209</v>
      </c>
      <c r="C20" s="369"/>
      <c r="D20" s="139"/>
      <c r="E20" s="139"/>
      <c r="F20" s="139"/>
      <c r="G20" s="139"/>
      <c r="H20" s="139"/>
      <c r="I20" s="353"/>
      <c r="J20" s="353"/>
      <c r="K20" s="367"/>
    </row>
    <row r="21" spans="2:12" ht="25.5" x14ac:dyDescent="0.2">
      <c r="B21" s="155" t="s">
        <v>210</v>
      </c>
      <c r="C21" s="351"/>
      <c r="D21" s="139"/>
      <c r="E21" s="139"/>
      <c r="F21" s="370"/>
      <c r="G21" s="139"/>
      <c r="H21" s="139"/>
      <c r="I21" s="353"/>
      <c r="J21" s="353"/>
      <c r="K21" s="371"/>
    </row>
    <row r="22" spans="2:12" s="5" customFormat="1" x14ac:dyDescent="0.2">
      <c r="B22" s="211" t="s">
        <v>211</v>
      </c>
      <c r="C22" s="186"/>
      <c r="D22" s="212"/>
      <c r="E22" s="212"/>
      <c r="F22" s="212"/>
      <c r="G22" s="212"/>
      <c r="H22" s="212"/>
      <c r="I22" s="359"/>
      <c r="J22" s="359"/>
      <c r="K22" s="368"/>
    </row>
    <row r="23" spans="2:12" s="5" customFormat="1" ht="100.15" customHeight="1" x14ac:dyDescent="0.2">
      <c r="B23" s="102" t="s">
        <v>212</v>
      </c>
      <c r="C23" s="381"/>
      <c r="D23" s="382"/>
      <c r="E23" s="382"/>
      <c r="F23" s="382"/>
      <c r="G23" s="382"/>
      <c r="H23" s="382"/>
      <c r="I23" s="382"/>
      <c r="J23" s="382"/>
      <c r="K23" s="383"/>
    </row>
    <row r="24" spans="2:12" s="5" customFormat="1" ht="100.15" customHeight="1" x14ac:dyDescent="0.2">
      <c r="B24" s="101" t="s">
        <v>213</v>
      </c>
      <c r="C24" s="384"/>
      <c r="D24" s="385"/>
      <c r="E24" s="385"/>
      <c r="F24" s="385"/>
      <c r="G24" s="385"/>
      <c r="H24" s="385"/>
      <c r="I24" s="385"/>
      <c r="J24" s="385"/>
      <c r="K24" s="386"/>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AC81B19B3F5A249889819225D0FD066" ma:contentTypeVersion="0" ma:contentTypeDescription="Create a new document." ma:contentTypeScope="" ma:versionID="eb72dc89db98e6ec7c1d6d869e228cb6">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72AEC57B-F62A-4F4B-9F17-8493B708A382}">
  <ds:schemaRefs>
    <ds:schemaRef ds:uri="http://purl.org/dc/dcmitype/"/>
    <ds:schemaRef ds:uri="http://schemas.microsoft.com/office/2006/documentManagement/types"/>
    <ds:schemaRef ds:uri="http://purl.org/dc/terms/"/>
    <ds:schemaRef ds:uri="http://www.w3.org/XML/1998/namespace"/>
    <ds:schemaRef ds:uri="http://purl.org/dc/elements/1.1/"/>
    <ds:schemaRef ds:uri="http://schemas.microsoft.com/office/2006/metadata/properties"/>
    <ds:schemaRef ds:uri="http://schemas.openxmlformats.org/package/2006/metadata/core-properties"/>
  </ds:schemaRefs>
</ds:datastoreItem>
</file>

<file path=customXml/itemProps2.xml><?xml version="1.0" encoding="utf-8"?>
<ds:datastoreItem xmlns:ds="http://schemas.openxmlformats.org/officeDocument/2006/customXml" ds:itemID="{653CC74F-29B9-4163-8349-7C80D3A03A41}">
  <ds:schemaRefs>
    <ds:schemaRef ds:uri="http://schemas.microsoft.com/sharepoint/v3/contenttype/forms"/>
  </ds:schemaRefs>
</ds:datastoreItem>
</file>

<file path=customXml/itemProps3.xml><?xml version="1.0" encoding="utf-8"?>
<ds:datastoreItem xmlns:ds="http://schemas.openxmlformats.org/officeDocument/2006/customXml" ds:itemID="{21A23C00-9D2E-42F8-9CAC-DE5ED6A813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JosueGuzman</cp:lastModifiedBy>
  <cp:lastPrinted>2014-12-18T11:24:00Z</cp:lastPrinted>
  <dcterms:created xsi:type="dcterms:W3CDTF">2012-03-15T16:14:51Z</dcterms:created>
  <dcterms:modified xsi:type="dcterms:W3CDTF">2015-07-13T13:33:18Z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0x0101001AC81B19B3F5A249889819225D0FD066</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