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24" i="18" l="1"/>
  <c r="F37" i="10" l="1"/>
  <c r="E17" i="10"/>
  <c r="F17" i="10" s="1"/>
  <c r="F16" i="10"/>
  <c r="F15" i="10"/>
  <c r="F12" i="10"/>
  <c r="F6" i="10"/>
  <c r="E12" i="10"/>
  <c r="D12" i="10"/>
  <c r="C12" i="10"/>
  <c r="D17" i="10"/>
  <c r="C17" i="10"/>
  <c r="E60" i="4"/>
  <c r="E59" i="4"/>
  <c r="E57" i="4"/>
  <c r="E56" i="4"/>
  <c r="E51" i="4"/>
  <c r="E49" i="4"/>
  <c r="E47" i="4"/>
  <c r="E46" i="4"/>
  <c r="E35" i="4"/>
  <c r="E31" i="4"/>
  <c r="E28" i="4"/>
  <c r="D60" i="4"/>
  <c r="AT60" i="4"/>
  <c r="E54" i="18"/>
  <c r="D54" i="18"/>
  <c r="AT54" i="18" l="1"/>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<sst xmlns="http://schemas.openxmlformats.org/spreadsheetml/2006/main" count="573" uniqueCount="505">
  <si>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</si>
  <si>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</si>
  <si>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</si>
  <si>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</si>
  <si>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</si>
  <si>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</si>
  <si>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</si>
  <si>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</si>
  <si>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</si>
  <si>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</si>
  <si>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</si>
  <si>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</si>
  <si>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</si>
  <si>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</si>
  <si>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</si>
  <si>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</si>
  <si>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</si>
  <si>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</si>
  <si>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</si>
  <si>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</si>
  <si>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</si>
  <si>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</si>
  <si>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</si>
  <si>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</si>
  <si>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</si>
  <si>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</si>
  <si>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</si>
  <si>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</si>
  <si>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</si>
  <si>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</si>
  <si>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</si>
  <si>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</si>
  <si>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</si>
  <si>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</si>
  <si>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</si>
  <si>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</si>
  <si>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</si>
  <si>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</si>
  <si>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</si>
  <si>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</si>
  <si>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</si>
  <si>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</si>
  <si>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</si>
  <si>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</si>
  <si>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</si>
  <si>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</si>
  <si>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</si>
  <si>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</si>
  <si>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</si>
  <si>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</si>
  <si>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</si>
  <si>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</si>
  <si>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</si>
  <si>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</si>
  <si>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</si>
  <si>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</si>
  <si>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</si>
  <si>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</si>
  <si>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</si>
  <si>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</si>
  <si>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</si>
  <si>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</si>
  <si>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</si>
  <si>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</si>
  <si>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</si>
  <si>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</si>
  <si>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</si>
  <si>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</si>
  <si>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</si>
  <si>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</si>
  <si>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</si>
  <si>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</si>
  <si>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</si>
  <si>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</si>
  <si>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</si>
  <si>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</si>
  <si>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</si>
  <si>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</si>
  <si>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</si>
  <si>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</si>
  <si>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</si>
  <si>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</si>
  <si>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</si>
  <si>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</si>
  <si>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</si>
  <si>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</si>
  <si>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</si>
  <si>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</si>
  <si>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</si>
  <si>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</si>
  <si>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</si>
  <si>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</si>
  <si>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</si>
  <si>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</si>
  <si>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</si>
  <si>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</si>
  <si>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</si>
  <si>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</si>
  <si>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</si>
  <si>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</si>
  <si>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</si>
  <si>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</si>
  <si>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</si>
  <si>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</si>
  <si>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</si>
  <si>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</si>
  <si>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</si>
  <si>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</si>
  <si>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</si>
  <si>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</si>
  <si>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</si>
  <si>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</si>
  <si>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</si>
  <si>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</si>
  <si>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</si>
  <si>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</si>
  <si>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</si>
  <si>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</si>
  <si>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</si>
  <si>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</si>
  <si>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</si>
  <si>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</si>
  <si>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</si>
  <si>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</si>
  <si>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</si>
  <si>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</si>
  <si>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</si>
  <si>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</si>
  <si>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</si>
  <si>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</si>
  <si>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</si>
  <si>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</si>
  <si>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</si>
  <si>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</si>
  <si>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</si>
  <si>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</si>
  <si>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</si>
  <si>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</si>
  <si>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</si>
  <si>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</si>
  <si>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</si>
  <si>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</si>
  <si>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</si>
  <si>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</si>
  <si>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</si>
  <si>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</si>
  <si>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</si>
  <si>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</si>
  <si>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</si>
  <si>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</si>
  <si>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</si>
  <si>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</si>
  <si>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</si>
  <si>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</si>
  <si>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</si>
  <si>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</si>
  <si>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</si>
  <si>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</si>
  <si>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</si>
  <si>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</si>
  <si>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</si>
  <si>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</si>
  <si>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</si>
  <si>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</si>
  <si>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</si>
  <si>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</si>
  <si>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</si>
  <si>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</si>
  <si>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</si>
  <si>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</si>
  <si>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</si>
  <si>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</si>
  <si>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</si>
  <si>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</si>
  <si>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</si>
  <si>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</si>
  <si>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</si>
  <si>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</si>
  <si>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</si>
  <si>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</si>
  <si>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</si>
  <si>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</si>
  <si>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</si>
  <si>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</si>
  <si>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</si>
  <si>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</si>
  <si>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</si>
  <si>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</si>
  <si>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</si>
  <si>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</si>
  <si>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</si>
  <si>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</si>
  <si>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</si>
  <si>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</si>
  <si>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</si>
  <si>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</si>
  <si>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</si>
  <si>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</si>
  <si>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</si>
  <si>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</si>
  <si>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</si>
  <si>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</si>
  <si>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</si>
  <si>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</si>
  <si>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</si>
  <si>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</si>
  <si>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</si>
  <si>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</si>
  <si>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</si>
  <si>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</si>
  <si>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</si>
  <si>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</si>
  <si>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</si>
  <si>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</si>
  <si>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</si>
  <si>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</si>
  <si>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</si>
  <si>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</si>
  <si>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</si>
  <si>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</si>
  <si>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</si>
  <si>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</si>
  <si>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</si>
  <si>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</si>
  <si>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</si>
  <si>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</si>
  <si>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</si>
  <si>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</si>
  <si>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</si>
  <si>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</si>
  <si>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</si>
  <si>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</si>
  <si>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</si>
  <si>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</si>
  <si>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</si>
  <si>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</si>
  <si>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</si>
  <si>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</si>
  <si>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</si>
  <si>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</si>
  <si>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</si>
  <si>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</si>
  <si>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</si>
  <si>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</si>
  <si>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</si>
  <si>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</si>
  <si>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</si>
  <si>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</si>
  <si>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</si>
  <si>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</si>
  <si>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</si>
  <si>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</si>
  <si>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</si>
  <si>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</si>
  <si>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</si>
  <si>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</si>
  <si>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</si>
  <si>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</si>
  <si>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</si>
  <si>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</si>
  <si>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</si>
  <si>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</si>
  <si>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</si>
  <si>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</si>
  <si>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</si>
  <si>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</si>
  <si>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</si>
  <si>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</si>
  <si>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</si>
  <si>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</si>
  <si>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</si>
  <si>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</si>
  <si>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</si>
  <si>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</si>
  <si>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</si>
  <si>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</si>
  <si>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</si>
  <si>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</si>
  <si>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</si>
  <si>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</si>
  <si>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</si>
  <si>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</si>
  <si>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</si>
  <si>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</si>
  <si>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</si>
  <si>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</si>
  <si>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</si>
  <si>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</si>
  <si>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</si>
  <si>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</si>
  <si>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</si>
  <si>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</si>
  <si>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</si>
  <si>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</si>
  <si>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</si>
  <si>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</si>
  <si>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</si>
  <si>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</si>
  <si>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</si>
  <si>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</si>
  <si>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</si>
  <si>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</si>
  <si>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</si>
  <si>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</si>
  <si>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</si>
  <si>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</si>
  <si>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</si>
  <si>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</si>
  <si>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</si>
  <si>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</si>
  <si>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</si>
  <si>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</si>
  <si>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</si>
  <si>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</si>
  <si>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</si>
  <si>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</si>
  <si>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</si>
  <si>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</si>
  <si>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</si>
  <si>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</si>
  <si>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</si>
  <si>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</si>
  <si>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</si>
  <si>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</si>
  <si>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</si>
  <si>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</si>
  <si>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</si>
  <si>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</si>
  <si>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</si>
  <si>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</si>
  <si>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</si>
  <si>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</si>
  <si>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</si>
  <si>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</si>
  <si>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</si>
  <si>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</si>
  <si>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</si>
  <si>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</si>
  <si>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</si>
  <si>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</si>
  <si>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</si>
  <si>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</si>
  <si>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</si>
  <si>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</si>
  <si>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</si>
  <si>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</si>
  <si>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</si>
  <si>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</si>
  <si>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</si>
  <si>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</si>
  <si>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</si>
  <si>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</si>
  <si>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</si>
  <si>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</si>
  <si>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</si>
  <si>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</si>
  <si>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</si>
  <si>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</si>
  <si>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</si>
  <si>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</si>
  <si>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</si>
  <si>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</si>
  <si>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</si>
  <si>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</si>
  <si>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</si>
  <si>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</si>
  <si>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</si>
  <si>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</si>
  <si>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</si>
  <si>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</si>
  <si>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</si>
  <si>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</si>
  <si>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</si>
  <si>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</si>
  <si>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</si>
  <si>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</si>
  <si>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</si>
  <si>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</si>
  <si>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</si>
  <si>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</si>
  <si>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</si>
  <si>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</si>
  <si>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</si>
  <si>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</si>
  <si>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</si>
  <si>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</si>
  <si>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</si>
  <si>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</si>
  <si>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</si>
  <si>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</si>
  <si>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</si>
  <si>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</si>
  <si>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</si>
  <si>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</si>
  <si>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</si>
  <si>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</si>
  <si>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</si>
  <si>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</si>
  <si>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</si>
  <si>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</si>
  <si>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</si>
  <si>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</si>
  <si>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</si>
  <si>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</si>
  <si>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</si>
  <si>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</si>
  <si>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</si>
  <si>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</si>
  <si>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</si>
  <si>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</si>
  <si>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</si>
  <si>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</si>
  <si>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</si>
  <si>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</si>
  <si>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</si>
  <si>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</si>
  <si>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</si>
  <si>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</si>
  <si>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</si>
  <si>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</si>
  <si>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</si>
  <si>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</si>
  <si>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</si>
  <si>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</si>
  <si>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</si>
  <si>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</si>
  <si>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</si>
  <si>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</si>
  <si>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</si>
  <si>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</si>
  <si>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</si>
  <si>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</si>
  <si>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</si>
  <si>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</si>
  <si>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</si>
  <si>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</si>
  <si>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</si>
  <si>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</si>
  <si>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</si>
  <si>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</si>
  <si>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</si>
  <si>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</si>
  <si>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</si>
  <si>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</si>
  <si>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</si>
  <si>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</si>
  <si>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</si>
  <si>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</si>
  <si>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</si>
  <si>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</si>
  <si>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</si>
  <si>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</si>
  <si>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</si>
  <si>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</si>
  <si>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</si>
  <si>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</si>
  <si>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</si>
  <si>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</si>
  <si>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</si>
  <si>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</si>
  <si>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</si>
  <si>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</si>
  <si>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</si>
  <si>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</si>
  <si>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</si>
  <si>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</si>
  <si>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</si>
  <si>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</si>
  <si>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</si>
  <si>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</si>
  <si>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</si>
  <si>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</si>
  <si>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</si>
  <si>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</si>
  <si>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</si>
  <si>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</si>
  <si>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</si>
  <si>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</si>
  <si>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</si>
  <si>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</si>
  <si>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</si>
  <si>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</si>
  <si>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</si>
  <si>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</si>
  <si>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</si>
  <si>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</si>
  <si>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</si>
  <si>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</si>
  <si>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</si>
  <si>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</si>
  <si>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</si>
  <si>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</si>
  <si>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</si>
  <si>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</si>
  <si>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Philadelphia American Life Insurance Company</t>
  </si>
  <si>
    <t>NEW ERA LIFE GRP</t>
  </si>
  <si>
    <t>00520</t>
  </si>
  <si>
    <t>2014</t>
  </si>
  <si>
    <t>11720 Katy Freeway Suite 1700 Houston, TX 77079</t>
  </si>
  <si>
    <t>741952955</t>
  </si>
  <si>
    <t>009166</t>
  </si>
  <si>
    <t>67784</t>
  </si>
  <si>
    <t>54189</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</si>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</sst>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134</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4" zoomScale="80" zoomScaleNormal="80" workbookViewId="0">
      <pane xSplit="2" topLeftCell="D1" activePane="topRight" state="frozen"/>
      <selection activeCell="B1" sqref="B1"/>
      <selection pane="topRight" activeCell="E12" sqref="E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37361</v>
      </c>
      <c r="E5" s="106">
        <v>37361</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4634132</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-33694</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68082</v>
      </c>
      <c r="E12" s="106">
        <v>72866</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3416042</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-48741</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101</v>
      </c>
      <c r="E28" s="110">
        <f>+D28</f>
        <v>101</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12537</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470</v>
      </c>
      <c r="E31" s="110">
        <f>+D31</f>
        <v>470</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58282</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82</v>
      </c>
      <c r="E35" s="110">
        <f>+D35</f>
        <v>82</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10173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1663</v>
      </c>
      <c r="E46" s="110">
        <f>+D46</f>
        <v>1663</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206248</v>
      </c>
      <c r="AU46" s="113"/>
      <c r="AV46" s="113"/>
      <c r="AW46" s="318"/>
    </row>
    <row r="47" spans="1:49" x14ac:dyDescent="0.2">
      <c r="B47" s="161" t="s">
        <v>264</v>
      </c>
      <c r="C47" s="62" t="s">
        <v>21</v>
      </c>
      <c r="D47" s="109">
        <v>684</v>
      </c>
      <c r="E47" s="110">
        <f>+D47</f>
        <v>684</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788313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77</v>
      </c>
      <c r="E49" s="110">
        <f>+D49</f>
        <v>77</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9547</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3689</v>
      </c>
      <c r="E51" s="110">
        <f>+D51</f>
        <v>3689</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457546</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v>
      </c>
      <c r="E56" s="122">
        <f>+D56</f>
        <v>4</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3124</v>
      </c>
      <c r="AU56" s="123"/>
      <c r="AV56" s="123"/>
      <c r="AW56" s="309"/>
    </row>
    <row r="57" spans="2:49" x14ac:dyDescent="0.2">
      <c r="B57" s="161" t="s">
        <v>273</v>
      </c>
      <c r="C57" s="62" t="s">
        <v>25</v>
      </c>
      <c r="D57" s="124">
        <v>6</v>
      </c>
      <c r="E57" s="125">
        <f>+D57</f>
        <v>6</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3340</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76</v>
      </c>
      <c r="E59" s="125">
        <f>+D59</f>
        <v>76</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4">
        <v>38590</v>
      </c>
      <c r="AU59" s="126"/>
      <c r="AV59" s="126"/>
      <c r="AW59" s="310"/>
    </row>
    <row r="60" spans="2:49" x14ac:dyDescent="0.2">
      <c r="B60" s="161" t="s">
        <v>276</v>
      </c>
      <c r="C60" s="62"/>
      <c r="D60" s="127">
        <f>+D59/12</f>
        <v>6.333333333333333</v>
      </c>
      <c r="E60" s="128">
        <f>+D60</f>
        <v>6.333333333333333</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7">
        <f>+AT59/12</f>
        <v>3215.8333333333335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7" stopIfTrue="1" operator="lessThan">
      <formula>0</formula>
    </cfRule>
  </conditionalFormatting>
  <conditionalFormatting sqref="AS53">
    <cfRule type="cellIs" dxfId="565" priority="36" stopIfTrue="1" operator="lessThan">
      <formula>0</formula>
    </cfRule>
  </conditionalFormatting>
  <conditionalFormatting sqref="G56:I57 G59:I59 D59 D56:D57 G7:I7 E13:F15 D6:D10 D13:D21">
    <cfRule type="cellIs" dxfId="564" priority="99" stopIfTrue="1" operator="lessThan">
      <formula>0</formula>
    </cfRule>
  </conditionalFormatting>
  <conditionalFormatting sqref="AI34:AI35">
    <cfRule type="cellIs" dxfId="563" priority="54" stopIfTrue="1" operator="lessThan">
      <formula>0</formula>
    </cfRule>
  </conditionalFormatting>
  <conditionalFormatting sqref="AQ56:AR57 AQ59:AR59 AN59 AN56:AN57">
    <cfRule type="cellIs" dxfId="562" priority="4" stopIfTrue="1" operator="lessThan">
      <formula>0</formula>
    </cfRule>
  </conditionalFormatting>
  <conditionalFormatting sqref="M7:O7 J6:J10">
    <cfRule type="cellIs" dxfId="561" priority="96" stopIfTrue="1" operator="lessThan">
      <formula>0</formula>
    </cfRule>
  </conditionalFormatting>
  <conditionalFormatting sqref="S7:T7 P6:P10">
    <cfRule type="cellIs" dxfId="560" priority="94" stopIfTrue="1" operator="lessThan">
      <formula>0</formula>
    </cfRule>
  </conditionalFormatting>
  <conditionalFormatting sqref="U6:U10">
    <cfRule type="cellIs" dxfId="559" priority="93" stopIfTrue="1" operator="lessThan">
      <formula>0</formula>
    </cfRule>
  </conditionalFormatting>
  <conditionalFormatting sqref="X6:X10">
    <cfRule type="cellIs" dxfId="558" priority="92" stopIfTrue="1" operator="lessThan">
      <formula>0</formula>
    </cfRule>
  </conditionalFormatting>
  <conditionalFormatting sqref="AA6:AA10">
    <cfRule type="cellIs" dxfId="557" priority="91" stopIfTrue="1" operator="lessThan">
      <formula>0</formula>
    </cfRule>
  </conditionalFormatting>
  <conditionalFormatting sqref="AD6:AD10">
    <cfRule type="cellIs" dxfId="556" priority="90" stopIfTrue="1" operator="lessThan">
      <formula>0</formula>
    </cfRule>
  </conditionalFormatting>
  <conditionalFormatting sqref="AI6:AI10">
    <cfRule type="cellIs" dxfId="555" priority="89" stopIfTrue="1" operator="lessThan">
      <formula>0</formula>
    </cfRule>
  </conditionalFormatting>
  <conditionalFormatting sqref="AT6:AT10">
    <cfRule type="cellIs" dxfId="554" priority="86" stopIfTrue="1" operator="lessThan">
      <formula>0</formula>
    </cfRule>
  </conditionalFormatting>
  <conditionalFormatting sqref="AS6:AS10">
    <cfRule type="cellIs" dxfId="553" priority="87" stopIfTrue="1" operator="lessThan">
      <formula>0</formula>
    </cfRule>
  </conditionalFormatting>
  <conditionalFormatting sqref="AU6:AU10">
    <cfRule type="cellIs" dxfId="552" priority="85" stopIfTrue="1" operator="lessThan">
      <formula>0</formula>
    </cfRule>
  </conditionalFormatting>
  <conditionalFormatting sqref="I13:I15">
    <cfRule type="cellIs" dxfId="551" priority="84" stopIfTrue="1" operator="lessThan">
      <formula>0</formula>
    </cfRule>
  </conditionalFormatting>
  <conditionalFormatting sqref="K13:L15 J13:J21">
    <cfRule type="cellIs" dxfId="550" priority="83" stopIfTrue="1" operator="lessThan">
      <formula>0</formula>
    </cfRule>
  </conditionalFormatting>
  <conditionalFormatting sqref="O13:O15">
    <cfRule type="cellIs" dxfId="549" priority="82" stopIfTrue="1" operator="lessThan">
      <formula>0</formula>
    </cfRule>
  </conditionalFormatting>
  <conditionalFormatting sqref="V13:V15 U13:U21">
    <cfRule type="cellIs" dxfId="548" priority="80" stopIfTrue="1" operator="lessThan">
      <formula>0</formula>
    </cfRule>
  </conditionalFormatting>
  <conditionalFormatting sqref="W13:W15">
    <cfRule type="cellIs" dxfId="547" priority="79" stopIfTrue="1" operator="lessThan">
      <formula>0</formula>
    </cfRule>
  </conditionalFormatting>
  <conditionalFormatting sqref="Y13:Y15 X13:X21">
    <cfRule type="cellIs" dxfId="546" priority="78" stopIfTrue="1" operator="lessThan">
      <formula>0</formula>
    </cfRule>
  </conditionalFormatting>
  <conditionalFormatting sqref="Z13:Z15">
    <cfRule type="cellIs" dxfId="545" priority="77" stopIfTrue="1" operator="lessThan">
      <formula>0</formula>
    </cfRule>
  </conditionalFormatting>
  <conditionalFormatting sqref="AB13:AB15 AA13:AA21">
    <cfRule type="cellIs" dxfId="544" priority="76" stopIfTrue="1" operator="lessThan">
      <formula>0</formula>
    </cfRule>
  </conditionalFormatting>
  <conditionalFormatting sqref="AC13:AC15">
    <cfRule type="cellIs" dxfId="543" priority="75" stopIfTrue="1" operator="lessThan">
      <formula>0</formula>
    </cfRule>
  </conditionalFormatting>
  <conditionalFormatting sqref="AD13:AD21">
    <cfRule type="cellIs" dxfId="542" priority="74" stopIfTrue="1" operator="lessThan">
      <formula>0</formula>
    </cfRule>
  </conditionalFormatting>
  <conditionalFormatting sqref="AI13:AI21">
    <cfRule type="cellIs" dxfId="541" priority="73" stopIfTrue="1" operator="lessThan">
      <formula>0</formula>
    </cfRule>
  </conditionalFormatting>
  <conditionalFormatting sqref="AT13:AT21">
    <cfRule type="cellIs" dxfId="540" priority="70" stopIfTrue="1" operator="lessThan">
      <formula>0</formula>
    </cfRule>
  </conditionalFormatting>
  <conditionalFormatting sqref="AS13:AS21">
    <cfRule type="cellIs" dxfId="539" priority="71" stopIfTrue="1" operator="lessThan">
      <formula>0</formula>
    </cfRule>
  </conditionalFormatting>
  <conditionalFormatting sqref="AU13:AU21">
    <cfRule type="cellIs" dxfId="538" priority="69" stopIfTrue="1" operator="lessThan">
      <formula>0</formula>
    </cfRule>
  </conditionalFormatting>
  <conditionalFormatting sqref="D53:F53">
    <cfRule type="cellIs" dxfId="537" priority="62" stopIfTrue="1" operator="lessThan">
      <formula>0</formula>
    </cfRule>
  </conditionalFormatting>
  <conditionalFormatting sqref="I53">
    <cfRule type="cellIs" dxfId="536" priority="61" stopIfTrue="1" operator="lessThan">
      <formula>0</formula>
    </cfRule>
  </conditionalFormatting>
  <conditionalFormatting sqref="J53:L53">
    <cfRule type="cellIs" dxfId="535" priority="60" stopIfTrue="1" operator="lessThan">
      <formula>0</formula>
    </cfRule>
  </conditionalFormatting>
  <conditionalFormatting sqref="O53">
    <cfRule type="cellIs" dxfId="534" priority="59" stopIfTrue="1" operator="lessThan">
      <formula>0</formula>
    </cfRule>
  </conditionalFormatting>
  <conditionalFormatting sqref="P53:R53">
    <cfRule type="cellIs" dxfId="533" priority="58" stopIfTrue="1" operator="lessThan">
      <formula>0</formula>
    </cfRule>
  </conditionalFormatting>
  <conditionalFormatting sqref="U53:AD53">
    <cfRule type="cellIs" dxfId="532" priority="57" stopIfTrue="1" operator="lessThan">
      <formula>0</formula>
    </cfRule>
  </conditionalFormatting>
  <conditionalFormatting sqref="AI25:AI28">
    <cfRule type="cellIs" dxfId="531" priority="56" stopIfTrue="1" operator="lessThan">
      <formula>0</formula>
    </cfRule>
  </conditionalFormatting>
  <conditionalFormatting sqref="AI30:AI32">
    <cfRule type="cellIs" dxfId="530" priority="55" stopIfTrue="1" operator="lessThan">
      <formula>0</formula>
    </cfRule>
  </conditionalFormatting>
  <conditionalFormatting sqref="AN25:AR28">
    <cfRule type="cellIs" dxfId="529" priority="53" stopIfTrue="1" operator="lessThan">
      <formula>0</formula>
    </cfRule>
  </conditionalFormatting>
  <conditionalFormatting sqref="AN30:AR32">
    <cfRule type="cellIs" dxfId="528" priority="52" stopIfTrue="1" operator="lessThan">
      <formula>0</formula>
    </cfRule>
  </conditionalFormatting>
  <conditionalFormatting sqref="AN34:AR35">
    <cfRule type="cellIs" dxfId="527" priority="51" stopIfTrue="1" operator="lessThan">
      <formula>0</formula>
    </cfRule>
  </conditionalFormatting>
  <conditionalFormatting sqref="AS25:AV26 AS27:AU27">
    <cfRule type="cellIs" dxfId="526" priority="50" stopIfTrue="1" operator="lessThan">
      <formula>0</formula>
    </cfRule>
  </conditionalFormatting>
  <conditionalFormatting sqref="AS28:AV28">
    <cfRule type="cellIs" dxfId="525" priority="49" stopIfTrue="1" operator="lessThan">
      <formula>0</formula>
    </cfRule>
  </conditionalFormatting>
  <conditionalFormatting sqref="AS30:AV32">
    <cfRule type="cellIs" dxfId="524" priority="48" stopIfTrue="1" operator="lessThan">
      <formula>0</formula>
    </cfRule>
  </conditionalFormatting>
  <conditionalFormatting sqref="AI44:AI47">
    <cfRule type="cellIs" dxfId="523" priority="47" stopIfTrue="1" operator="lessThan">
      <formula>0</formula>
    </cfRule>
  </conditionalFormatting>
  <conditionalFormatting sqref="AI49:AI52">
    <cfRule type="cellIs" dxfId="522" priority="46" stopIfTrue="1" operator="lessThan">
      <formula>0</formula>
    </cfRule>
  </conditionalFormatting>
  <conditionalFormatting sqref="AI53">
    <cfRule type="cellIs" dxfId="521" priority="45" stopIfTrue="1" operator="lessThan">
      <formula>0</formula>
    </cfRule>
  </conditionalFormatting>
  <conditionalFormatting sqref="AI37:AI42">
    <cfRule type="cellIs" dxfId="520" priority="44" stopIfTrue="1" operator="lessThan">
      <formula>0</formula>
    </cfRule>
  </conditionalFormatting>
  <conditionalFormatting sqref="AN37:AR42">
    <cfRule type="cellIs" dxfId="519" priority="43" stopIfTrue="1" operator="lessThan">
      <formula>0</formula>
    </cfRule>
  </conditionalFormatting>
  <conditionalFormatting sqref="AN44:AR47">
    <cfRule type="cellIs" dxfId="518" priority="42" stopIfTrue="1" operator="lessThan">
      <formula>0</formula>
    </cfRule>
  </conditionalFormatting>
  <conditionalFormatting sqref="AN49:AR52">
    <cfRule type="cellIs" dxfId="517" priority="41" stopIfTrue="1" operator="lessThan">
      <formula>0</formula>
    </cfRule>
  </conditionalFormatting>
  <conditionalFormatting sqref="AN53:AP53">
    <cfRule type="cellIs" dxfId="516" priority="40" stopIfTrue="1" operator="lessThan">
      <formula>0</formula>
    </cfRule>
  </conditionalFormatting>
  <conditionalFormatting sqref="AS37:AS42">
    <cfRule type="cellIs" dxfId="515" priority="39" stopIfTrue="1" operator="lessThan">
      <formula>0</formula>
    </cfRule>
  </conditionalFormatting>
  <conditionalFormatting sqref="AS44:AS47">
    <cfRule type="cellIs" dxfId="514" priority="38" stopIfTrue="1" operator="lessThan">
      <formula>0</formula>
    </cfRule>
  </conditionalFormatting>
  <conditionalFormatting sqref="AT37:AT42">
    <cfRule type="cellIs" dxfId="513" priority="35" stopIfTrue="1" operator="lessThan">
      <formula>0</formula>
    </cfRule>
  </conditionalFormatting>
  <conditionalFormatting sqref="AT44:AT47">
    <cfRule type="cellIs" dxfId="512" priority="34" stopIfTrue="1" operator="lessThan">
      <formula>0</formula>
    </cfRule>
  </conditionalFormatting>
  <conditionalFormatting sqref="AT49:AT52">
    <cfRule type="cellIs" dxfId="511" priority="33" stopIfTrue="1" operator="lessThan">
      <formula>0</formula>
    </cfRule>
  </conditionalFormatting>
  <conditionalFormatting sqref="AT53">
    <cfRule type="cellIs" dxfId="510" priority="32" stopIfTrue="1" operator="lessThan">
      <formula>0</formula>
    </cfRule>
  </conditionalFormatting>
  <conditionalFormatting sqref="AU37:AU42">
    <cfRule type="cellIs" dxfId="509" priority="31" stopIfTrue="1" operator="lessThan">
      <formula>0</formula>
    </cfRule>
  </conditionalFormatting>
  <conditionalFormatting sqref="AU44:AU47">
    <cfRule type="cellIs" dxfId="508" priority="30" stopIfTrue="1" operator="lessThan">
      <formula>0</formula>
    </cfRule>
  </conditionalFormatting>
  <conditionalFormatting sqref="AU49:AU52">
    <cfRule type="cellIs" dxfId="507" priority="29" stopIfTrue="1" operator="lessThan">
      <formula>0</formula>
    </cfRule>
  </conditionalFormatting>
  <conditionalFormatting sqref="AU53">
    <cfRule type="cellIs" dxfId="506" priority="28" stopIfTrue="1" operator="lessThan">
      <formula>0</formula>
    </cfRule>
  </conditionalFormatting>
  <conditionalFormatting sqref="AV37:AV42">
    <cfRule type="cellIs" dxfId="505" priority="27" stopIfTrue="1" operator="lessThan">
      <formula>0</formula>
    </cfRule>
  </conditionalFormatting>
  <conditionalFormatting sqref="AV44:AV47">
    <cfRule type="cellIs" dxfId="504" priority="26" stopIfTrue="1" operator="lessThan">
      <formula>0</formula>
    </cfRule>
  </conditionalFormatting>
  <conditionalFormatting sqref="AV49:AV52">
    <cfRule type="cellIs" dxfId="503" priority="25" stopIfTrue="1" operator="lessThan">
      <formula>0</formula>
    </cfRule>
  </conditionalFormatting>
  <conditionalFormatting sqref="AV53">
    <cfRule type="cellIs" dxfId="502" priority="24" stopIfTrue="1" operator="lessThan">
      <formula>0</formula>
    </cfRule>
  </conditionalFormatting>
  <conditionalFormatting sqref="AS35:AV35">
    <cfRule type="cellIs" dxfId="501" priority="23" stopIfTrue="1" operator="lessThan">
      <formula>0</formula>
    </cfRule>
  </conditionalFormatting>
  <conditionalFormatting sqref="AV34">
    <cfRule type="cellIs" dxfId="500" priority="22" stopIfTrue="1" operator="lessThan">
      <formula>0</formula>
    </cfRule>
  </conditionalFormatting>
  <conditionalFormatting sqref="AT34">
    <cfRule type="cellIs" dxfId="499" priority="21" stopIfTrue="1" operator="lessThan">
      <formula>0</formula>
    </cfRule>
  </conditionalFormatting>
  <conditionalFormatting sqref="AW61:AW62">
    <cfRule type="cellIs" dxfId="498" priority="20" stopIfTrue="1" operator="lessThan">
      <formula>0</formula>
    </cfRule>
  </conditionalFormatting>
  <conditionalFormatting sqref="M56:O57 J56:J57">
    <cfRule type="cellIs" dxfId="497" priority="19" stopIfTrue="1" operator="lessThan">
      <formula>0</formula>
    </cfRule>
  </conditionalFormatting>
  <conditionalFormatting sqref="M58:O59 J58:J59">
    <cfRule type="cellIs" dxfId="496" priority="17" stopIfTrue="1" operator="lessThan">
      <formula>0</formula>
    </cfRule>
  </conditionalFormatting>
  <conditionalFormatting sqref="S56:U57 P56:P57">
    <cfRule type="cellIs" dxfId="495" priority="15" stopIfTrue="1" operator="lessThan">
      <formula>0</formula>
    </cfRule>
  </conditionalFormatting>
  <conditionalFormatting sqref="V56:W57">
    <cfRule type="cellIs" dxfId="494" priority="14" stopIfTrue="1" operator="lessThan">
      <formula>0</formula>
    </cfRule>
  </conditionalFormatting>
  <conditionalFormatting sqref="S59:U59 P59">
    <cfRule type="cellIs" dxfId="493" priority="13" stopIfTrue="1" operator="lessThan">
      <formula>0</formula>
    </cfRule>
  </conditionalFormatting>
  <conditionalFormatting sqref="V59:W59">
    <cfRule type="cellIs" dxfId="492" priority="12" stopIfTrue="1" operator="lessThan">
      <formula>0</formula>
    </cfRule>
  </conditionalFormatting>
  <conditionalFormatting sqref="S58:T58 P58">
    <cfRule type="cellIs" dxfId="491" priority="11" stopIfTrue="1" operator="lessThan">
      <formula>0</formula>
    </cfRule>
  </conditionalFormatting>
  <conditionalFormatting sqref="X56:X57">
    <cfRule type="cellIs" dxfId="490" priority="10" stopIfTrue="1" operator="lessThan">
      <formula>0</formula>
    </cfRule>
  </conditionalFormatting>
  <conditionalFormatting sqref="X59">
    <cfRule type="cellIs" dxfId="489" priority="9" stopIfTrue="1" operator="lessThan">
      <formula>0</formula>
    </cfRule>
  </conditionalFormatting>
  <conditionalFormatting sqref="X58">
    <cfRule type="cellIs" dxfId="488" priority="8" stopIfTrue="1" operator="lessThan">
      <formula>0</formula>
    </cfRule>
  </conditionalFormatting>
  <conditionalFormatting sqref="AA56:AA57">
    <cfRule type="cellIs" dxfId="487" priority="7" stopIfTrue="1" operator="lessThan">
      <formula>0</formula>
    </cfRule>
  </conditionalFormatting>
  <conditionalFormatting sqref="AA59">
    <cfRule type="cellIs" dxfId="486" priority="6" stopIfTrue="1" operator="lessThan">
      <formula>0</formula>
    </cfRule>
  </conditionalFormatting>
  <conditionalFormatting sqref="AA58">
    <cfRule type="cellIs" dxfId="485" priority="5" stopIfTrue="1" operator="lessThan">
      <formula>0</formula>
    </cfRule>
  </conditionalFormatting>
  <conditionalFormatting sqref="Q13:R15 P13:P21">
    <cfRule type="cellIs" dxfId="484" priority="81" stopIfTrue="1" operator="lessThan">
      <formula>0</formula>
    </cfRule>
  </conditionalFormatting>
  <conditionalFormatting sqref="AQ7:AR7 AO13:AP15 AN6:AN10 AN13:AN21">
    <cfRule type="cellIs" dxfId="483" priority="3" stopIfTrue="1" operator="lessThan">
      <formula>0</formula>
    </cfRule>
  </conditionalFormatting>
  <conditionalFormatting sqref="AU34">
    <cfRule type="cellIs" dxfId="482" priority="2" stopIfTrue="1" operator="lessThan">
      <formula>0</formula>
    </cfRule>
  </conditionalFormatting>
  <conditionalFormatting sqref="AT59">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0" zoomScale="80" zoomScaleNormal="80" workbookViewId="0">
      <pane xSplit="2" topLeftCell="D1" activePane="topRight" state="frozen"/>
      <selection activeCell="B1" sqref="B1"/>
      <selection pane="topRight" activeCell="E54" sqref="E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35924</v>
      </c>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4639519</v>
      </c>
      <c r="AU5" s="119"/>
      <c r="AV5" s="312"/>
      <c r="AW5" s="317"/>
    </row>
    <row r="6" spans="2:49" x14ac:dyDescent="0.2">
      <c r="B6" s="176" t="s">
        <v>279</v>
      </c>
      <c r="C6" s="133" t="s">
        <v>8</v>
      </c>
      <c r="D6" s="109">
        <v>2614</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52817</v>
      </c>
      <c r="AU6" s="113"/>
      <c r="AV6" s="311"/>
      <c r="AW6" s="318"/>
    </row>
    <row r="7" spans="2:49" x14ac:dyDescent="0.2">
      <c r="B7" s="176" t="s">
        <v>280</v>
      </c>
      <c r="C7" s="133" t="s">
        <v>9</v>
      </c>
      <c r="D7" s="109">
        <v>1178</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58204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67427</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3285307</v>
      </c>
      <c r="AU23" s="113"/>
      <c r="AV23" s="311"/>
      <c r="AW23" s="318"/>
    </row>
    <row r="24" spans="2:49" ht="28.5" customHeight="1" x14ac:dyDescent="0.2">
      <c r="B24" s="178" t="s">
        <v>114</v>
      </c>
      <c r="C24" s="133"/>
      <c r="D24" s="293"/>
      <c r="E24" s="110">
        <f>70501+1800</f>
        <v>72301</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3555</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18287</v>
      </c>
      <c r="AU26" s="113"/>
      <c r="AV26" s="311"/>
      <c r="AW26" s="318"/>
    </row>
    <row r="27" spans="2:49" s="5" customFormat="1" ht="25.5" x14ac:dyDescent="0.2">
      <c r="B27" s="178" t="s">
        <v>85</v>
      </c>
      <c r="C27" s="133"/>
      <c r="D27" s="293"/>
      <c r="E27" s="110">
        <v>107</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11506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7415</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609903</v>
      </c>
      <c r="AU30" s="113"/>
      <c r="AV30" s="311"/>
      <c r="AW30" s="318"/>
    </row>
    <row r="31" spans="2:49" s="5" customFormat="1" ht="25.5" x14ac:dyDescent="0.2">
      <c r="B31" s="178" t="s">
        <v>84</v>
      </c>
      <c r="C31" s="133"/>
      <c r="D31" s="293"/>
      <c r="E31" s="110">
        <v>458</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10315</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506186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257276</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237039</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+D23+D26+D30+D34-D28-D32-D36</f>
        <v>68082</v>
      </c>
      <c r="E54" s="115">
        <f>+E24+E27+E31+E35-E36</f>
        <v>72866</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+AT23+AT26+AT30+AT34-AT28-AT32-AT36</f>
        <v>3416042</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6" sqref="E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7964</v>
      </c>
      <c r="D5" s="118">
        <v>-1646</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26031</v>
      </c>
      <c r="D6" s="110">
        <v>10061</v>
      </c>
      <c r="E6" s="115">
        <v>72866</v>
      </c>
      <c r="F6" s="115">
        <f>+E6+D6+C6</f>
        <v>108958</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26031</v>
      </c>
      <c r="D12" s="115">
        <f t="shared" ref="D12:E12" si="0">+D6</f>
        <v>10061</v>
      </c>
      <c r="E12" s="115">
        <f t="shared" si="0"/>
        <v>72866</v>
      </c>
      <c r="F12" s="115">
        <f>+E12+D12+C12</f>
        <v>108958</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87946</v>
      </c>
      <c r="D15" s="118">
        <v>67050</v>
      </c>
      <c r="E15" s="106">
        <v>37361</v>
      </c>
      <c r="F15" s="106">
        <f t="shared" ref="F15:F17" si="1">+E15+D15+C15</f>
        <v>192357</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1333</v>
      </c>
      <c r="D16" s="110">
        <v>845</v>
      </c>
      <c r="E16" s="115">
        <v>653</v>
      </c>
      <c r="F16" s="115">
        <f t="shared" si="1"/>
        <v>2831</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+C15-C16</f>
        <v>86613</v>
      </c>
      <c r="D17" s="115">
        <f>+D15-D16</f>
        <v>66205</v>
      </c>
      <c r="E17" s="115">
        <f>+E15-E16</f>
        <v>36708</v>
      </c>
      <c r="F17" s="115">
        <f t="shared" si="1"/>
        <v>189526</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15</v>
      </c>
      <c r="D37" s="122">
        <v>10</v>
      </c>
      <c r="E37" s="256">
        <v>6</v>
      </c>
      <c r="F37" s="256">
        <f t="shared" ref="F37" si="2">+E37+D37+C37</f>
        <v>31</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2" sqref="D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v>
      </c>
      <c r="D4" s="149">
        <v>0</v>
      </c>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c r="F6" s="363"/>
      <c r="G6" s="123"/>
      <c r="H6" s="123"/>
      <c r="I6" s="363"/>
      <c r="J6" s="363"/>
      <c r="K6" s="372"/>
    </row>
    <row r="7" spans="2:11" x14ac:dyDescent="0.2">
      <c r="B7" s="155" t="s">
        <v>102</v>
      </c>
      <c r="C7" s="124">
        <v>0</v>
      </c>
      <c r="D7" s="126">
        <v>0</v>
      </c>
      <c r="E7" s="126"/>
      <c r="F7" s="126"/>
      <c r="G7" s="126"/>
      <c r="H7" s="126"/>
      <c r="I7" s="374"/>
      <c r="J7" s="374"/>
      <c r="K7" s="209"/>
    </row>
    <row r="8" spans="2:11" x14ac:dyDescent="0.2">
      <c r="B8" s="155" t="s">
        <v>103</v>
      </c>
      <c r="C8" s="361"/>
      <c r="D8" s="126">
        <v>0</v>
      </c>
      <c r="E8" s="126"/>
      <c r="F8" s="364"/>
      <c r="G8" s="126"/>
      <c r="H8" s="126"/>
      <c r="I8" s="374"/>
      <c r="J8" s="374"/>
      <c r="K8" s="373"/>
    </row>
    <row r="9" spans="2:11" ht="13.15" customHeight="1" x14ac:dyDescent="0.2">
      <c r="B9" s="155" t="s">
        <v>104</v>
      </c>
      <c r="C9" s="124">
        <v>0</v>
      </c>
      <c r="D9" s="126">
        <v>0</v>
      </c>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c r="F11" s="119"/>
      <c r="G11" s="119"/>
      <c r="H11" s="119"/>
      <c r="I11" s="312"/>
      <c r="J11" s="312"/>
      <c r="K11" s="365"/>
    </row>
    <row r="12" spans="2:11" x14ac:dyDescent="0.2">
      <c r="B12" s="207" t="s">
        <v>93</v>
      </c>
      <c r="C12" s="109">
        <v>0</v>
      </c>
      <c r="D12" s="113">
        <v>0</v>
      </c>
      <c r="E12" s="113"/>
      <c r="F12" s="113"/>
      <c r="G12" s="113"/>
      <c r="H12" s="113"/>
      <c r="I12" s="311"/>
      <c r="J12" s="311"/>
      <c r="K12" s="366"/>
    </row>
    <row r="13" spans="2:11" x14ac:dyDescent="0.2">
      <c r="B13" s="207" t="s">
        <v>94</v>
      </c>
      <c r="C13" s="109">
        <v>0</v>
      </c>
      <c r="D13" s="113">
        <v>0</v>
      </c>
      <c r="E13" s="113"/>
      <c r="F13" s="113"/>
      <c r="G13" s="113"/>
      <c r="H13" s="113"/>
      <c r="I13" s="311"/>
      <c r="J13" s="311"/>
      <c r="K13" s="366"/>
    </row>
    <row r="14" spans="2:11" x14ac:dyDescent="0.2">
      <c r="B14" s="207" t="s">
        <v>95</v>
      </c>
      <c r="C14" s="109">
        <v>0</v>
      </c>
      <c r="D14" s="113">
        <v>0</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c r="F16" s="119"/>
      <c r="G16" s="119"/>
      <c r="H16" s="119"/>
      <c r="I16" s="312"/>
      <c r="J16" s="312"/>
      <c r="K16" s="365"/>
    </row>
    <row r="17" spans="2:12" s="5" customFormat="1" x14ac:dyDescent="0.2">
      <c r="B17" s="207" t="s">
        <v>203</v>
      </c>
      <c r="C17" s="109">
        <v>0</v>
      </c>
      <c r="D17" s="113">
        <v>0</v>
      </c>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6" activePane="bottomRight" state="frozen"/>
      <selection activeCell="B1" sqref="B1"/>
      <selection pane="topRight" activeCell="B1" sqref="B1"/>
      <selection pane="bottomLeft" activeCell="B1" sqref="B1"/>
      <selection pane="bottomRight" activeCell="D178" activeCellId="5" sqref="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2015-07-22T18:09:33Z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