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6" i="18" l="1"/>
  <c r="E5" i="18"/>
  <c r="F17" i="10" l="1"/>
  <c r="F16" i="10"/>
  <c r="F15" i="10"/>
  <c r="F12" i="10"/>
  <c r="F6" i="10"/>
  <c r="E12" i="10"/>
  <c r="D12" i="10"/>
  <c r="C12" i="10"/>
  <c r="E17" i="10"/>
  <c r="D17" i="10"/>
  <c r="C17" i="10"/>
  <c r="E60" i="4"/>
  <c r="E59" i="4"/>
  <c r="E57" i="4"/>
  <c r="E56" i="4"/>
  <c r="E51" i="4"/>
  <c r="E49" i="4"/>
  <c r="E47" i="4"/>
  <c r="E46" i="4"/>
  <c r="E35" i="4"/>
  <c r="E31" i="4"/>
  <c r="E28" i="4"/>
  <c r="D60" i="4"/>
  <c r="E54" i="18"/>
  <c r="D54"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<sst xmlns="http://schemas.openxmlformats.org/spreadsheetml/2006/main" count="573" uniqueCount="505">
  <si>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</si>
  <si>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</si>
  <si>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</si>
  <si>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</si>
  <si>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</si>
  <si>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</si>
  <si>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</si>
  <si>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</si>
  <si>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</si>
  <si>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</si>
  <si>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</si>
  <si>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</si>
  <si>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</si>
  <si>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</si>
  <si>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</si>
  <si>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</si>
  <si>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</si>
  <si>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</si>
  <si>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</si>
  <si>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</si>
  <si>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</si>
  <si>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</si>
  <si>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</si>
  <si>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</si>
  <si>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</si>
  <si>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</si>
  <si>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</si>
  <si>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</si>
  <si>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</si>
  <si>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</si>
  <si>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</si>
  <si>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</si>
  <si>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</si>
  <si>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</si>
  <si>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</si>
  <si>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</si>
  <si>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</si>
  <si>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</si>
  <si>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</si>
  <si>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</si>
  <si>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</si>
  <si>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</si>
  <si>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</si>
  <si>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</si>
  <si>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</si>
  <si>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</si>
  <si>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</si>
  <si>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</si>
  <si>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</si>
  <si>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</si>
  <si>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</si>
  <si>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</si>
  <si>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</si>
  <si>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</si>
  <si>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</si>
  <si>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</si>
  <si>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</si>
  <si>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</si>
  <si>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</si>
  <si>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</si>
  <si>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</si>
  <si>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</si>
  <si>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</si>
  <si>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</si>
  <si>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</si>
  <si>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</si>
  <si>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</si>
  <si>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</si>
  <si>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</si>
  <si>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</si>
  <si>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</si>
  <si>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</si>
  <si>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</si>
  <si>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</si>
  <si>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</si>
  <si>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</si>
  <si>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</si>
  <si>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</si>
  <si>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</si>
  <si>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</si>
  <si>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</si>
  <si>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</si>
  <si>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</si>
  <si>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</si>
  <si>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</si>
  <si>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</si>
  <si>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</si>
  <si>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</si>
  <si>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</si>
  <si>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</si>
  <si>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</si>
  <si>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</si>
  <si>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</si>
  <si>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</si>
  <si>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</si>
  <si>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</si>
  <si>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</si>
  <si>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</si>
  <si>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</si>
  <si>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</si>
  <si>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</si>
  <si>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</si>
  <si>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</si>
  <si>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</si>
  <si>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</si>
  <si>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</si>
  <si>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</si>
  <si>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</si>
  <si>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</si>
  <si>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</si>
  <si>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</si>
  <si>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</si>
  <si>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</si>
  <si>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</si>
  <si>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</si>
  <si>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</si>
  <si>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</si>
  <si>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</si>
  <si>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</si>
  <si>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</si>
  <si>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</si>
  <si>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</si>
  <si>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</si>
  <si>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</si>
  <si>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</si>
  <si>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</si>
  <si>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</si>
  <si>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</si>
  <si>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</si>
  <si>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</si>
  <si>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</si>
  <si>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</si>
  <si>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</si>
  <si>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</si>
  <si>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</si>
  <si>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</si>
  <si>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</si>
  <si>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</si>
  <si>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</si>
  <si>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</si>
  <si>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</si>
  <si>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</si>
  <si>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</si>
  <si>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</si>
  <si>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</si>
  <si>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</si>
  <si>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</si>
  <si>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</si>
  <si>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</si>
  <si>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</si>
  <si>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</si>
  <si>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</si>
  <si>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</si>
  <si>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</si>
  <si>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</si>
  <si>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</si>
  <si>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</si>
  <si>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</si>
  <si>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</si>
  <si>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</si>
  <si>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</si>
  <si>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</si>
  <si>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</si>
  <si>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</si>
  <si>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</si>
  <si>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</si>
  <si>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</si>
  <si>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</si>
  <si>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</si>
  <si>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</si>
  <si>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</si>
  <si>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</si>
  <si>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</si>
  <si>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</si>
  <si>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</si>
  <si>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</si>
  <si>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</si>
  <si>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</si>
  <si>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</si>
  <si>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</si>
  <si>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</si>
  <si>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</si>
  <si>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</si>
  <si>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</si>
  <si>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</si>
  <si>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</si>
  <si>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</si>
  <si>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</si>
  <si>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</si>
  <si>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</si>
  <si>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</si>
  <si>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</si>
  <si>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</si>
  <si>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</si>
  <si>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</si>
  <si>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</si>
  <si>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</si>
  <si>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</si>
  <si>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</si>
  <si>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</si>
  <si>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</si>
  <si>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</si>
  <si>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</si>
  <si>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</si>
  <si>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</si>
  <si>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</si>
  <si>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</si>
  <si>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</si>
  <si>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</si>
  <si>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</si>
  <si>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</si>
  <si>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</si>
  <si>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</si>
  <si>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</si>
  <si>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</si>
  <si>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</si>
  <si>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</si>
  <si>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</si>
  <si>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</si>
  <si>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</si>
  <si>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</si>
  <si>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</si>
  <si>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</si>
  <si>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</si>
  <si>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</si>
  <si>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</si>
  <si>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</si>
  <si>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</si>
  <si>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</si>
  <si>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</si>
  <si>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</si>
  <si>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</si>
  <si>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</si>
  <si>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</si>
  <si>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</si>
  <si>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</si>
  <si>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</si>
  <si>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</si>
  <si>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</si>
  <si>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</si>
  <si>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</si>
  <si>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</si>
  <si>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</si>
  <si>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</si>
  <si>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</si>
  <si>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</si>
  <si>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</si>
  <si>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</si>
  <si>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</si>
  <si>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</si>
  <si>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</si>
  <si>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</si>
  <si>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</si>
  <si>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</si>
  <si>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</si>
  <si>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</si>
  <si>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</si>
  <si>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</si>
  <si>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</si>
  <si>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</si>
  <si>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</si>
  <si>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</si>
  <si>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</si>
  <si>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</si>
  <si>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</si>
  <si>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</si>
  <si>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</si>
  <si>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</si>
  <si>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</si>
  <si>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</si>
  <si>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</si>
  <si>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</si>
  <si>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</si>
  <si>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</si>
  <si>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</si>
  <si>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</si>
  <si>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</si>
  <si>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</si>
  <si>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</si>
  <si>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</si>
  <si>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</si>
  <si>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</si>
  <si>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</si>
  <si>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</si>
  <si>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</si>
  <si>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</si>
  <si>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</si>
  <si>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</si>
  <si>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</si>
  <si>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</si>
  <si>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</si>
  <si>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</si>
  <si>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</si>
  <si>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</si>
  <si>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</si>
  <si>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</si>
  <si>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</si>
  <si>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</si>
  <si>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</si>
  <si>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</si>
  <si>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</si>
  <si>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</si>
  <si>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</si>
  <si>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</si>
  <si>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</si>
  <si>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</si>
  <si>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</si>
  <si>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</si>
  <si>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</si>
  <si>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</si>
  <si>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</si>
  <si>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</si>
  <si>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</si>
  <si>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</si>
  <si>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</si>
  <si>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</si>
  <si>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</si>
  <si>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</si>
  <si>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</si>
  <si>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</si>
  <si>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</si>
  <si>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</si>
  <si>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</si>
  <si>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</si>
  <si>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</si>
  <si>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</si>
  <si>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</si>
  <si>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</si>
  <si>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</si>
  <si>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</si>
  <si>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</si>
  <si>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</si>
  <si>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</si>
  <si>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</si>
  <si>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</si>
  <si>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</si>
  <si>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</si>
  <si>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</si>
  <si>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</si>
  <si>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</si>
  <si>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</si>
  <si>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</si>
  <si>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</si>
  <si>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</si>
  <si>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</si>
  <si>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</si>
  <si>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</si>
  <si>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</si>
  <si>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</si>
  <si>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</si>
  <si>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</si>
  <si>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</si>
  <si>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</si>
  <si>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</si>
  <si>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</si>
  <si>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</si>
  <si>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</si>
  <si>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</si>
  <si>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</si>
  <si>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</si>
  <si>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</si>
  <si>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</si>
  <si>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</si>
  <si>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</si>
  <si>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</si>
  <si>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</si>
  <si>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</si>
  <si>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</si>
  <si>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</si>
  <si>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</si>
  <si>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</si>
  <si>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</si>
  <si>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</si>
  <si>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</si>
  <si>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</si>
  <si>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</si>
  <si>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</si>
  <si>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</si>
  <si>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</si>
  <si>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</si>
  <si>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</si>
  <si>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</si>
  <si>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</si>
  <si>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</si>
  <si>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</si>
  <si>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</si>
  <si>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</si>
  <si>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</si>
  <si>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</si>
  <si>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</si>
  <si>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</si>
  <si>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</si>
  <si>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</si>
  <si>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</si>
  <si>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</si>
  <si>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</si>
  <si>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</si>
  <si>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</si>
  <si>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</si>
  <si>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</si>
  <si>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</si>
  <si>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</si>
  <si>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</si>
  <si>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</si>
  <si>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</si>
  <si>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</si>
  <si>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</si>
  <si>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</si>
  <si>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</si>
  <si>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</si>
  <si>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</si>
  <si>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</si>
  <si>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</si>
  <si>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</si>
  <si>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</si>
  <si>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</si>
  <si>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</si>
  <si>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</si>
  <si>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</si>
  <si>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</si>
  <si>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</si>
  <si>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</si>
  <si>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</si>
  <si>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</si>
  <si>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</si>
  <si>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</si>
  <si>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</si>
  <si>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</si>
  <si>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</si>
  <si>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</si>
  <si>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</si>
  <si>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</si>
  <si>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</si>
  <si>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</si>
  <si>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</si>
  <si>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</si>
  <si>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</si>
  <si>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</si>
  <si>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</si>
  <si>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</si>
  <si>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</si>
  <si>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</si>
  <si>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</si>
  <si>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</si>
  <si>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</si>
  <si>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</si>
  <si>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</si>
  <si>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</si>
  <si>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</si>
  <si>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</si>
  <si>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</si>
  <si>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</si>
  <si>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</si>
  <si>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</si>
  <si>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</si>
  <si>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</si>
  <si>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</si>
  <si>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</si>
  <si>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</si>
  <si>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</si>
  <si>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</si>
  <si>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</si>
  <si>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</si>
  <si>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</si>
  <si>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</si>
  <si>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</si>
  <si>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</si>
  <si>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</si>
  <si>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</si>
  <si>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</si>
  <si>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</si>
  <si>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</si>
  <si>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</si>
  <si>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</si>
  <si>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</si>
  <si>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</si>
  <si>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</si>
  <si>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</si>
  <si>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</si>
  <si>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</si>
  <si>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</si>
  <si>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</si>
  <si>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</si>
  <si>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</si>
  <si>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</si>
  <si>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</si>
  <si>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</si>
  <si>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</si>
  <si>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</si>
  <si>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</si>
  <si>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</si>
  <si>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</si>
  <si>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</si>
  <si>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</si>
  <si>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</si>
  <si>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</si>
  <si>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</si>
  <si>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</si>
  <si>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</si>
  <si>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</si>
  <si>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</si>
  <si>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</si>
  <si>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96346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</si>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</sst>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D59" sqref="D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39509</v>
      </c>
      <c r="E5" s="106">
        <v>39509</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384108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-32393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-3258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49540</v>
      </c>
      <c r="E12" s="106">
        <v>67691</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-94063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-35906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334</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107</v>
      </c>
      <c r="E28" s="110">
        <f>+D28</f>
        <v>107</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1049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497</v>
      </c>
      <c r="E31" s="110">
        <f>+D31</f>
        <v>497</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4875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87</v>
      </c>
      <c r="E35" s="110">
        <f>+D35</f>
        <v>87</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851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1758</v>
      </c>
      <c r="E46" s="110">
        <f>+D46</f>
        <v>1758</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17252</v>
      </c>
      <c r="AU46" s="113"/>
      <c r="AV46" s="113"/>
      <c r="AW46" s="318"/>
    </row>
    <row r="47" spans="1:49" x14ac:dyDescent="0.2">
      <c r="B47" s="161" t="s">
        <v>264</v>
      </c>
      <c r="C47" s="62" t="s">
        <v>21</v>
      </c>
      <c r="D47" s="109">
        <v>357</v>
      </c>
      <c r="E47" s="110">
        <f>+D47</f>
        <v>357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83562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81</v>
      </c>
      <c r="E49" s="110">
        <f>+D49</f>
        <v>81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799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3901</v>
      </c>
      <c r="E51" s="110">
        <f>+D51</f>
        <v>3901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38273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+D56</f>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418</v>
      </c>
      <c r="AU56" s="123"/>
      <c r="AV56" s="123"/>
      <c r="AW56" s="309"/>
    </row>
    <row r="57" spans="2:49" x14ac:dyDescent="0.2">
      <c r="B57" s="161" t="s">
        <v>273</v>
      </c>
      <c r="C57" s="62" t="s">
        <v>25</v>
      </c>
      <c r="D57" s="124">
        <v>2</v>
      </c>
      <c r="E57" s="125">
        <f>+D57</f>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513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38</v>
      </c>
      <c r="E59" s="125">
        <f>+D59</f>
        <v>38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4744</v>
      </c>
      <c r="AU59" s="126"/>
      <c r="AV59" s="126"/>
      <c r="AW59" s="310"/>
    </row>
    <row r="60" spans="2:49" x14ac:dyDescent="0.2">
      <c r="B60" s="161" t="s">
        <v>276</v>
      </c>
      <c r="C60" s="62"/>
      <c r="D60" s="127">
        <f>+D59/12</f>
        <v>3.1666666666666665</v>
      </c>
      <c r="E60" s="128">
        <f>+D60</f>
        <v>3.1666666666666665</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395.33333333333331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topLeftCell="B4" zoomScale="80" zoomScaleNormal="80" workbookViewId="0">
      <pane xSplit="2" topLeftCell="D1" activePane="topRight" state="frozen"/>
      <selection activeCell="B1" sqref="B1"/>
      <selection pane="topRight" activeCell="E10" sqref="E1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38828</v>
      </c>
      <c r="E5" s="118">
        <f>+D5-D7</f>
        <v>33242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394350</v>
      </c>
      <c r="AU5" s="119"/>
      <c r="AV5" s="312"/>
      <c r="AW5" s="317"/>
    </row>
    <row r="6" spans="2:49" x14ac:dyDescent="0.2">
      <c r="B6" s="176" t="s">
        <v>279</v>
      </c>
      <c r="C6" s="133" t="s">
        <v>8</v>
      </c>
      <c r="D6" s="109">
        <v>6267</v>
      </c>
      <c r="E6" s="110">
        <f>+D6</f>
        <v>6267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7557</v>
      </c>
      <c r="AU6" s="113"/>
      <c r="AV6" s="311"/>
      <c r="AW6" s="318"/>
    </row>
    <row r="7" spans="2:49" x14ac:dyDescent="0.2">
      <c r="B7" s="176" t="s">
        <v>280</v>
      </c>
      <c r="C7" s="133" t="s">
        <v>9</v>
      </c>
      <c r="D7" s="109">
        <v>5586</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14541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67087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220208</v>
      </c>
      <c r="AU23" s="113"/>
      <c r="AV23" s="311"/>
      <c r="AW23" s="318"/>
    </row>
    <row r="24" spans="2:49" ht="28.5" customHeight="1" x14ac:dyDescent="0.2">
      <c r="B24" s="178" t="s">
        <v>114</v>
      </c>
      <c r="C24" s="133"/>
      <c r="D24" s="293"/>
      <c r="E24" s="110">
        <v>67391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638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432</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15570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2961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8153</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88196</v>
      </c>
      <c r="AU30" s="113"/>
      <c r="AV30" s="311"/>
      <c r="AW30" s="318"/>
    </row>
    <row r="31" spans="2:49" s="5" customFormat="1" ht="25.5" x14ac:dyDescent="0.2">
      <c r="B31" s="178" t="s">
        <v>84</v>
      </c>
      <c r="C31" s="133"/>
      <c r="D31" s="293"/>
      <c r="E31" s="110">
        <v>300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10768</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390106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74589</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84421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49540</v>
      </c>
      <c r="E54" s="115">
        <f>+E24+E27+E31+E35-E36</f>
        <v>67691</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-94063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5" sqref="F15:F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79136</v>
      </c>
      <c r="D5" s="118">
        <v>48559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96652</v>
      </c>
      <c r="D6" s="110">
        <v>39341</v>
      </c>
      <c r="E6" s="115">
        <v>67691</v>
      </c>
      <c r="F6" s="115">
        <f>+E6+D6+C6</f>
        <v>203684</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96652</v>
      </c>
      <c r="D12" s="115">
        <f>+D6</f>
        <v>39341</v>
      </c>
      <c r="E12" s="115">
        <f>+E6</f>
        <v>67691</v>
      </c>
      <c r="F12" s="115">
        <f>+E12+D12+C12</f>
        <v>203684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61718</v>
      </c>
      <c r="D15" s="118">
        <v>67465</v>
      </c>
      <c r="E15" s="106">
        <v>39509</v>
      </c>
      <c r="F15" s="106">
        <f t="shared" ref="F15:F17" si="0">+E15+D15+C15</f>
        <v>168692</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963</v>
      </c>
      <c r="D16" s="110">
        <v>850</v>
      </c>
      <c r="E16" s="115">
        <v>691</v>
      </c>
      <c r="F16" s="115">
        <f t="shared" si="0"/>
        <v>2504</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60755</v>
      </c>
      <c r="D17" s="115">
        <f>+D15-D16</f>
        <v>66615</v>
      </c>
      <c r="E17" s="115">
        <f>+E15-E16</f>
        <v>38818</v>
      </c>
      <c r="F17" s="115">
        <f t="shared" si="0"/>
        <v>166188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v>
      </c>
      <c r="D37" s="122">
        <v>5</v>
      </c>
      <c r="E37" s="256">
        <v>3</v>
      </c>
      <c r="F37" s="256">
        <v>13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2015-07-23T20:43:56Z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