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C12" i="10"/>
  <c r="D12" i="10"/>
  <c r="E12" i="10"/>
  <c r="F12" i="10"/>
  <c r="F6" i="10"/>
  <c r="E6" i="10"/>
  <c r="E54" i="18" l="1"/>
  <c r="E12" i="4"/>
  <c r="C4" i="16" l="1"/>
  <c r="AT54" i="18"/>
  <c r="AT12" i="4" s="1"/>
  <c r="AT60" i="4"/>
  <c r="D60" i="4"/>
  <c r="AT22" i="4"/>
  <c r="D22" i="4"/>
  <c r="D12" i="4"/>
  <c r="AT5"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<sst xmlns="http://schemas.openxmlformats.org/spreadsheetml/2006/main" count="566" uniqueCount="504">
  <si>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</si>
  <si>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</si>
  <si>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</si>
  <si>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</si>
  <si>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</si>
  <si>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</si>
  <si>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</si>
  <si>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</si>
  <si>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</si>
  <si>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</si>
  <si>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</si>
  <si>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</si>
  <si>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</si>
  <si>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</si>
  <si>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</si>
  <si>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</si>
  <si>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</si>
  <si>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</si>
  <si>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</si>
  <si>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</si>
  <si>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</si>
  <si>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</si>
  <si>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</si>
  <si>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</si>
  <si>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</si>
  <si>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</si>
  <si>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</si>
  <si>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</si>
  <si>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</si>
  <si>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</si>
  <si>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</si>
  <si>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</si>
  <si>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</si>
  <si>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</si>
  <si>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</si>
  <si>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</si>
  <si>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</si>
  <si>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</si>
  <si>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</si>
  <si>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</si>
  <si>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</si>
  <si>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</si>
  <si>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</si>
  <si>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</si>
  <si>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</si>
  <si>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</si>
  <si>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</si>
  <si>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</si>
  <si>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</si>
  <si>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</si>
  <si>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</si>
  <si>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</si>
  <si>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</si>
  <si>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</si>
  <si>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</si>
  <si>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</si>
  <si>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</si>
  <si>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</si>
  <si>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</si>
  <si>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</si>
  <si>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</si>
  <si>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</si>
  <si>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</si>
  <si>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</si>
  <si>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</si>
  <si>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</si>
  <si>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</si>
  <si>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</si>
  <si>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</si>
  <si>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</si>
  <si>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</si>
  <si>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</si>
  <si>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</si>
  <si>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</si>
  <si>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</si>
  <si>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</si>
  <si>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</si>
  <si>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</si>
  <si>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</si>
  <si>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</si>
  <si>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</si>
  <si>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</si>
  <si>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</si>
  <si>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</si>
  <si>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</si>
  <si>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</si>
  <si>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</si>
  <si>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</si>
  <si>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</si>
  <si>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</si>
  <si>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</si>
  <si>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</si>
  <si>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</si>
  <si>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</si>
  <si>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</si>
  <si>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</si>
  <si>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</si>
  <si>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</si>
  <si>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</si>
  <si>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</si>
  <si>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</si>
  <si>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</si>
  <si>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</si>
  <si>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</si>
  <si>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</si>
  <si>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</si>
  <si>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</si>
  <si>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</si>
  <si>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</si>
  <si>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</si>
  <si>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</si>
  <si>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</si>
  <si>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</si>
  <si>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</si>
  <si>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</si>
  <si>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</si>
  <si>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</si>
  <si>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</si>
  <si>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</si>
  <si>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</si>
  <si>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</si>
  <si>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</si>
  <si>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</si>
  <si>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</si>
  <si>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</si>
  <si>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</si>
  <si>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</si>
  <si>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</si>
  <si>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</si>
  <si>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</si>
  <si>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</si>
  <si>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</si>
  <si>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</si>
  <si>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</si>
  <si>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</si>
  <si>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</si>
  <si>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</si>
  <si>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</si>
  <si>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</si>
  <si>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</si>
  <si>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</si>
  <si>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</si>
  <si>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</si>
  <si>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</si>
  <si>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</si>
  <si>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</si>
  <si>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</si>
  <si>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</si>
  <si>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</si>
  <si>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</si>
  <si>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</si>
  <si>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</si>
  <si>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</si>
  <si>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</si>
  <si>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</si>
  <si>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</si>
  <si>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</si>
  <si>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</si>
  <si>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</si>
  <si>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</si>
  <si>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</si>
  <si>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</si>
  <si>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</si>
  <si>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</si>
  <si>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</si>
  <si>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</si>
  <si>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</si>
  <si>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</si>
  <si>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</si>
  <si>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</si>
  <si>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</si>
  <si>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</si>
  <si>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</si>
  <si>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</si>
  <si>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</si>
  <si>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</si>
  <si>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</si>
  <si>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</si>
  <si>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</si>
  <si>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</si>
  <si>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</si>
  <si>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</si>
  <si>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</si>
  <si>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</si>
  <si>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</si>
  <si>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</si>
  <si>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</si>
  <si>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</si>
  <si>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</si>
  <si>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</si>
  <si>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</si>
  <si>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</si>
  <si>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</si>
  <si>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</si>
  <si>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</si>
  <si>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</si>
  <si>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</si>
  <si>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</si>
  <si>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</si>
  <si>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</si>
  <si>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</si>
  <si>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</si>
  <si>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</si>
  <si>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</si>
  <si>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</si>
  <si>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</si>
  <si>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</si>
  <si>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</si>
  <si>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</si>
  <si>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</si>
  <si>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</si>
  <si>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</si>
  <si>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</si>
  <si>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</si>
  <si>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</si>
  <si>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</si>
  <si>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</si>
  <si>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</si>
  <si>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</si>
  <si>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</si>
  <si>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</si>
  <si>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</si>
  <si>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</si>
  <si>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</si>
  <si>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</si>
  <si>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</si>
  <si>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</si>
  <si>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</si>
  <si>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</si>
  <si>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</si>
  <si>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</si>
  <si>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</si>
  <si>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</si>
  <si>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</si>
  <si>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</si>
  <si>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</si>
  <si>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</si>
  <si>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</si>
  <si>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</si>
  <si>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</si>
  <si>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</si>
  <si>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</si>
  <si>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</si>
  <si>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</si>
  <si>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</si>
  <si>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</si>
  <si>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</si>
  <si>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</si>
  <si>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</si>
  <si>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</si>
  <si>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</si>
  <si>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</si>
  <si>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</si>
  <si>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</si>
  <si>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</si>
  <si>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</si>
  <si>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</si>
  <si>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</si>
  <si>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</si>
  <si>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</si>
  <si>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</si>
  <si>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</si>
  <si>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</si>
  <si>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</si>
  <si>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</si>
  <si>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</si>
  <si>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</si>
  <si>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</si>
  <si>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</si>
  <si>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</si>
  <si>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</si>
  <si>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</si>
  <si>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</si>
  <si>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</si>
  <si>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</si>
  <si>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</si>
  <si>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</si>
  <si>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</si>
  <si>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</si>
  <si>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</si>
  <si>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</si>
  <si>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</si>
  <si>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</si>
  <si>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</si>
  <si>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</si>
  <si>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</si>
  <si>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</si>
  <si>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</si>
  <si>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</si>
  <si>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</si>
  <si>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</si>
  <si>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</si>
  <si>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</si>
  <si>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</si>
  <si>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</si>
  <si>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</si>
  <si>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</si>
  <si>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</si>
  <si>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</si>
  <si>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</si>
  <si>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</si>
  <si>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</si>
  <si>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</si>
  <si>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</si>
  <si>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</si>
  <si>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</si>
  <si>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</si>
  <si>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</si>
  <si>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</si>
  <si>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</si>
  <si>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</si>
  <si>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</si>
  <si>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</si>
  <si>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</si>
  <si>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</si>
  <si>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</si>
  <si>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</si>
  <si>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</si>
  <si>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</si>
  <si>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</si>
  <si>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</si>
  <si>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</si>
  <si>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</si>
  <si>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</si>
  <si>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</si>
  <si>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</si>
  <si>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</si>
  <si>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</si>
  <si>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</si>
  <si>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</si>
  <si>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</si>
  <si>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</si>
  <si>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</si>
  <si>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</si>
  <si>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</si>
  <si>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</si>
  <si>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</si>
  <si>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</si>
  <si>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</si>
  <si>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</si>
  <si>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</si>
  <si>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</si>
  <si>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</si>
  <si>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</si>
  <si>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</si>
  <si>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</si>
  <si>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</si>
  <si>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</si>
  <si>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</si>
  <si>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</si>
  <si>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</si>
  <si>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</si>
  <si>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</si>
  <si>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</si>
  <si>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</si>
  <si>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</si>
  <si>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</si>
  <si>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</si>
  <si>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</si>
  <si>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</si>
  <si>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</si>
  <si>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</si>
  <si>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</si>
  <si>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</si>
  <si>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</si>
  <si>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</si>
  <si>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</si>
  <si>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</si>
  <si>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</si>
  <si>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</si>
  <si>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</si>
  <si>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</si>
  <si>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</si>
  <si>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</si>
  <si>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</si>
  <si>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</si>
  <si>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</si>
  <si>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</si>
  <si>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</si>
  <si>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</si>
  <si>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</si>
  <si>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</si>
  <si>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</si>
  <si>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</si>
  <si>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</si>
  <si>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</si>
  <si>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</si>
  <si>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</si>
  <si>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</si>
  <si>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</si>
  <si>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</si>
  <si>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</si>
  <si>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</si>
  <si>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</si>
  <si>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</si>
  <si>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</si>
  <si>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</si>
  <si>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</si>
  <si>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</si>
  <si>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</si>
  <si>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</si>
  <si>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</si>
  <si>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</si>
  <si>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</si>
  <si>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</si>
  <si>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</si>
  <si>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</si>
  <si>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</si>
  <si>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</si>
  <si>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</si>
  <si>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</si>
  <si>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</si>
  <si>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</si>
  <si>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</si>
  <si>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</si>
  <si>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</si>
  <si>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</si>
  <si>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</si>
  <si>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</si>
  <si>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</si>
  <si>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</si>
  <si>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</si>
  <si>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</si>
  <si>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</si>
  <si>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</si>
  <si>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</si>
  <si>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</si>
  <si>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</si>
  <si>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</si>
  <si>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</si>
  <si>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</si>
  <si>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</si>
  <si>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</si>
  <si>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</si>
  <si>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</si>
  <si>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</si>
  <si>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</si>
  <si>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</si>
  <si>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</si>
  <si>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</si>
  <si>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</si>
  <si>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</si>
  <si>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</si>
  <si>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</si>
  <si>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</si>
  <si>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</si>
  <si>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</si>
  <si>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</si>
  <si>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</si>
  <si>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</si>
  <si>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</si>
  <si>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</si>
  <si>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</si>
  <si>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</si>
  <si>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</si>
  <si>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</si>
  <si>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</si>
  <si>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</si>
  <si>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</si>
  <si>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</si>
  <si>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</si>
  <si>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</si>
  <si>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</si>
  <si>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</si>
  <si>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</si>
  <si>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</si>
  <si>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</si>
  <si>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</si>
  <si>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</si>
  <si>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</si>
  <si>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</si>
  <si>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</si>
  <si>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</si>
  <si>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</si>
  <si>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</si>
  <si>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</si>
  <si>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</si>
  <si>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</si>
  <si>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</si>
  <si>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</si>
  <si>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</si>
  <si>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</si>
  <si>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</si>
  <si>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</si>
  <si>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</si>
  <si>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</si>
  <si>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</si>
  <si>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</si>
  <si>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</si>
  <si>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</si>
  <si>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</si>
  <si>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</si>
  <si>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</si>
  <si>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</si>
  <si>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</si>
  <si>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</si>
  <si>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</si>
  <si>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</si>
  <si>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</si>
  <si>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</si>
  <si>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</si>
  <si>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</si>
  <si>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67214</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</si>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</sst>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4"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-497</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5">
        <f>'Pt 2 Premium and Claims'!AT5+'Pt 2 Premium and Claims'!AT6-'Pt 2 Premium and Claims'!AT7-'Pt 2 Premium and Claims'!AT13+'Pt 2 Premium and Claims'!AT14+'Pt 2 Premium and Claims'!AT15+'Pt 2 Premium and Claims'!AT16+'Pt 2 Premium and Claims'!AT17</f>
        <v>449812</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0</v>
      </c>
      <c r="E12" s="106">
        <f>'Pt 2 Premium and Claims'!E54</f>
        <v>1467</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5">
        <f>'Pt 2 Premium and Claims'!AT54</f>
        <v>381740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24230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4">
        <f>'Pt 2 Premium and Claims'!AT55</f>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75588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-26</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23719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-97</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90458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406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502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4421</v>
      </c>
      <c r="AU59" s="126"/>
      <c r="AV59" s="126"/>
      <c r="AW59" s="310"/>
    </row>
    <row r="60" spans="2:49" x14ac:dyDescent="0.2">
      <c r="B60" s="161" t="s">
        <v>276</v>
      </c>
      <c r="C60" s="62"/>
      <c r="D60" s="127">
        <f>D59/12</f>
        <v>8.3333333333333329E-2</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368.41666666666669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4" activePane="bottomRight" state="frozen"/>
      <selection activeCell="B1" sqref="B1"/>
      <selection pane="topRight" activeCell="D1" sqref="D1"/>
      <selection pane="bottomLeft" activeCell="B4" sqref="B4"/>
      <selection pane="bottomRight" activeCell="D31" sqref="D3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-484</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449608</v>
      </c>
      <c r="AU5" s="119"/>
      <c r="AV5" s="312"/>
      <c r="AW5" s="317"/>
    </row>
    <row r="6" spans="2:49" x14ac:dyDescent="0.2">
      <c r="B6" s="176" t="s">
        <v>279</v>
      </c>
      <c r="C6" s="133" t="s">
        <v>8</v>
      </c>
      <c r="D6" s="109">
        <v>391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23628</v>
      </c>
      <c r="AU6" s="113"/>
      <c r="AV6" s="311"/>
      <c r="AW6" s="318"/>
    </row>
    <row r="7" spans="2:49" x14ac:dyDescent="0.2">
      <c r="B7" s="176" t="s">
        <v>280</v>
      </c>
      <c r="C7" s="133" t="s">
        <v>9</v>
      </c>
      <c r="D7" s="109">
        <v>404</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23424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420400</v>
      </c>
      <c r="AU23" s="113"/>
      <c r="AV23" s="311"/>
      <c r="AW23" s="318"/>
    </row>
    <row r="24" spans="2:49" ht="28.5" customHeight="1" x14ac:dyDescent="0.2">
      <c r="B24" s="178" t="s">
        <v>114</v>
      </c>
      <c r="C24" s="133"/>
      <c r="D24" s="293"/>
      <c r="E24" s="110">
        <v>1467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112931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124108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434233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461716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f>E24</f>
        <v>1467</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381740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2251</v>
      </c>
      <c r="D6" s="110">
        <v>10045</v>
      </c>
      <c r="E6" s="115">
        <f>'Pt 1 Summary of Data'!E12</f>
        <v>1467</v>
      </c>
      <c r="F6" s="115">
        <f>C6+D6+E6</f>
        <v>13763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 t="shared" ref="C12:E12" si="0">C6</f>
        <v>2251</v>
      </c>
      <c r="D12" s="115">
        <f t="shared" si="0"/>
        <v>10045</v>
      </c>
      <c r="E12" s="115">
        <f t="shared" si="0"/>
        <v>1467</v>
      </c>
      <c r="F12" s="115">
        <f>F6</f>
        <v>13763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7.25" thickBot="1"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25" thickTop="1" x14ac:dyDescent="0.2">
      <c r="B15" s="193" t="s">
        <v>487</v>
      </c>
      <c r="C15" s="117">
        <v>5255</v>
      </c>
      <c r="D15" s="118">
        <v>8054</v>
      </c>
      <c r="E15" s="106">
        <f>'Pt 1 Summary of Data'!D5</f>
        <v>-497</v>
      </c>
      <c r="F15" s="106">
        <f>C15+D15+E15</f>
        <v>12812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C15+D15+E15+F15</f>
        <v>25624</v>
      </c>
      <c r="D17" s="115">
        <f t="shared" ref="D17:F17" si="1">D15+E15+F15+G15</f>
        <v>20369</v>
      </c>
      <c r="E17" s="115">
        <f t="shared" si="1"/>
        <v>12315</v>
      </c>
      <c r="F17" s="115">
        <f t="shared" si="1"/>
        <v>12812</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121">
        <v>1</v>
      </c>
      <c r="D37" s="122">
        <v>5</v>
      </c>
      <c r="E37" s="256">
        <f>'Pt 1 Summary of Data'!D60</f>
        <v>8.3333333333333329E-2</v>
      </c>
      <c r="F37" s="256">
        <f>C37+D37+E37</f>
        <v>6.083333333333333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