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LOA\"/>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F17" i="10" l="1"/>
  <c r="F16" i="10"/>
  <c r="F15" i="10"/>
  <c r="E17" i="10"/>
  <c r="D17" i="10"/>
  <c r="C17" i="10"/>
  <c r="F12" i="10"/>
  <c r="E12" i="10"/>
  <c r="D12" i="10"/>
  <c r="C12" i="10"/>
  <c r="F6" i="10"/>
  <c r="D54" i="18" l="1"/>
  <c r="E5" i="18"/>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<sst xmlns="http://schemas.openxmlformats.org/spreadsheetml/2006/main" count="575" uniqueCount="507">
  <si>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</si>
  <si>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</si>
  <si>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</si>
  <si>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</si>
  <si>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</si>
  <si>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</si>
  <si>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</si>
  <si>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</si>
  <si>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</si>
  <si>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</si>
  <si>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</si>
  <si>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</si>
  <si>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</si>
  <si>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</si>
  <si>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</si>
  <si>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</si>
  <si>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</si>
  <si>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</si>
  <si>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</si>
  <si>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</si>
  <si>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</si>
  <si>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</si>
  <si>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</si>
  <si>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</si>
  <si>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</si>
  <si>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</si>
  <si>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</si>
  <si>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</si>
  <si>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</si>
  <si>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</si>
  <si>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</si>
  <si>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</si>
  <si>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</si>
  <si>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</si>
  <si>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</si>
  <si>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</si>
  <si>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</si>
  <si>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</si>
  <si>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</si>
  <si>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</si>
  <si>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</si>
  <si>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</si>
  <si>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</si>
  <si>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</si>
  <si>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</si>
  <si>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</si>
  <si>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</si>
  <si>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</si>
  <si>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</si>
  <si>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</si>
  <si>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</si>
  <si>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</si>
  <si>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</si>
  <si>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</si>
  <si>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</si>
  <si>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</si>
  <si>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</si>
  <si>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</si>
  <si>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</si>
  <si>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</si>
  <si>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</si>
  <si>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</si>
  <si>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</si>
  <si>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</si>
  <si>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</si>
  <si>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</si>
  <si>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</si>
  <si>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</si>
  <si>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</si>
  <si>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</si>
  <si>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</si>
  <si>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</si>
  <si>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</si>
  <si>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</si>
  <si>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</si>
  <si>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</si>
  <si>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</si>
  <si>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</si>
  <si>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</si>
  <si>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</si>
  <si>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</si>
  <si>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</si>
  <si>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</si>
  <si>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</si>
  <si>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</si>
  <si>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</si>
  <si>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</si>
  <si>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</si>
  <si>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</si>
  <si>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</si>
  <si>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</si>
  <si>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</si>
  <si>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</si>
  <si>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</si>
  <si>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</si>
  <si>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</si>
  <si>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</si>
  <si>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</si>
  <si>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</si>
  <si>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</si>
  <si>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</si>
  <si>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</si>
  <si>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</si>
  <si>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</si>
  <si>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</si>
  <si>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</si>
  <si>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</si>
  <si>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</si>
  <si>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</si>
  <si>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</si>
  <si>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</si>
  <si>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</si>
  <si>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</si>
  <si>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</si>
  <si>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</si>
  <si>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</si>
  <si>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</si>
  <si>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</si>
  <si>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</si>
  <si>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</si>
  <si>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</si>
  <si>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</si>
  <si>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</si>
  <si>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</si>
  <si>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</si>
  <si>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</si>
  <si>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</si>
  <si>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</si>
  <si>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</si>
  <si>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</si>
  <si>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</si>
  <si>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</si>
  <si>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</si>
  <si>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</si>
  <si>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</si>
  <si>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</si>
  <si>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</si>
  <si>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</si>
  <si>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</si>
  <si>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</si>
  <si>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</si>
  <si>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</si>
  <si>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</si>
  <si>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</si>
  <si>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</si>
  <si>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</si>
  <si>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</si>
  <si>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</si>
  <si>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</si>
  <si>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</si>
  <si>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</si>
  <si>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</si>
  <si>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</si>
  <si>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</si>
  <si>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</si>
  <si>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</si>
  <si>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</si>
  <si>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</si>
  <si>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</si>
  <si>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</si>
  <si>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</si>
  <si>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</si>
  <si>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</si>
  <si>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</si>
  <si>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</si>
  <si>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</si>
  <si>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</si>
  <si>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</si>
  <si>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</si>
  <si>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</si>
  <si>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</si>
  <si>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</si>
  <si>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</si>
  <si>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</si>
  <si>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</si>
  <si>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</si>
  <si>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</si>
  <si>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</si>
  <si>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</si>
  <si>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</si>
  <si>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</si>
  <si>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</si>
  <si>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</si>
  <si>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</si>
  <si>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</si>
  <si>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</si>
  <si>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</si>
  <si>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</si>
  <si>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</si>
  <si>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</si>
  <si>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</si>
  <si>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</si>
  <si>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</si>
  <si>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</si>
  <si>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</si>
  <si>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</si>
  <si>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</si>
  <si>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</si>
  <si>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</si>
  <si>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</si>
  <si>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</si>
  <si>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</si>
  <si>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</si>
  <si>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</si>
  <si>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</si>
  <si>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</si>
  <si>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</si>
  <si>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</si>
  <si>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</si>
  <si>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</si>
  <si>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</si>
  <si>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</si>
  <si>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</si>
  <si>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</si>
  <si>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</si>
  <si>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</si>
  <si>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</si>
  <si>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</si>
  <si>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</si>
  <si>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</si>
  <si>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</si>
  <si>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</si>
  <si>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</si>
  <si>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</si>
  <si>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</si>
  <si>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</si>
  <si>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</si>
  <si>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</si>
  <si>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</si>
  <si>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</si>
  <si>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</si>
  <si>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</si>
  <si>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</si>
  <si>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</si>
  <si>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</si>
  <si>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</si>
  <si>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</si>
  <si>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</si>
  <si>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</si>
  <si>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</si>
  <si>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</si>
  <si>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</si>
  <si>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</si>
  <si>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</si>
  <si>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</si>
  <si>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</si>
  <si>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</si>
  <si>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</si>
  <si>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</si>
  <si>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</si>
  <si>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</si>
  <si>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</si>
  <si>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</si>
  <si>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</si>
  <si>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</si>
  <si>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</si>
  <si>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</si>
  <si>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</si>
  <si>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</si>
  <si>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</si>
  <si>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</si>
  <si>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</si>
  <si>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</si>
  <si>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</si>
  <si>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</si>
  <si>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</si>
  <si>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</si>
  <si>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</si>
  <si>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</si>
  <si>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</si>
  <si>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</si>
  <si>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</si>
  <si>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</si>
  <si>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</si>
  <si>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</si>
  <si>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</si>
  <si>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</si>
  <si>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</si>
  <si>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</si>
  <si>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</si>
  <si>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</si>
  <si>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</si>
  <si>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</si>
  <si>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</si>
  <si>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</si>
  <si>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</si>
  <si>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</si>
  <si>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</si>
  <si>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</si>
  <si>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</si>
  <si>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</si>
  <si>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</si>
  <si>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</si>
  <si>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</si>
  <si>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</si>
  <si>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</si>
  <si>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</si>
  <si>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</si>
  <si>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</si>
  <si>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</si>
  <si>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</si>
  <si>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</si>
  <si>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</si>
  <si>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</si>
  <si>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</si>
  <si>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</si>
  <si>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</si>
  <si>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</si>
  <si>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</si>
  <si>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</si>
  <si>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</si>
  <si>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</si>
  <si>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</si>
  <si>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</si>
  <si>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</si>
  <si>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</si>
  <si>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</si>
  <si>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</si>
  <si>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</si>
  <si>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</si>
  <si>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</si>
  <si>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</si>
  <si>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</si>
  <si>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</si>
  <si>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</si>
  <si>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</si>
  <si>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</si>
  <si>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</si>
  <si>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</si>
  <si>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</si>
  <si>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</si>
  <si>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</si>
  <si>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</si>
  <si>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</si>
  <si>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</si>
  <si>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</si>
  <si>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</si>
  <si>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</si>
  <si>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</si>
  <si>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</si>
  <si>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</si>
  <si>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</si>
  <si>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</si>
  <si>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</si>
  <si>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</si>
  <si>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</si>
  <si>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</si>
  <si>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</si>
  <si>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</si>
  <si>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</si>
  <si>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</si>
  <si>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</si>
  <si>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</si>
  <si>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</si>
  <si>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</si>
  <si>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</si>
  <si>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</si>
  <si>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</si>
  <si>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</si>
  <si>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</si>
  <si>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</si>
  <si>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</si>
  <si>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</si>
  <si>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</si>
  <si>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</si>
  <si>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</si>
  <si>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</si>
  <si>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</si>
  <si>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</si>
  <si>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</si>
  <si>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</si>
  <si>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</si>
  <si>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</si>
  <si>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</si>
  <si>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</si>
  <si>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</si>
  <si>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</si>
  <si>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</si>
  <si>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</si>
  <si>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</si>
  <si>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</si>
  <si>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</si>
  <si>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</si>
  <si>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</si>
  <si>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</si>
  <si>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</si>
  <si>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</si>
  <si>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</si>
  <si>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</si>
  <si>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</si>
  <si>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</si>
  <si>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</si>
  <si>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</si>
  <si>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</si>
  <si>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</si>
  <si>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</si>
  <si>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</si>
  <si>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</si>
  <si>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</si>
  <si>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</si>
  <si>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</si>
  <si>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</si>
  <si>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</si>
  <si>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</si>
  <si>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</si>
  <si>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</si>
  <si>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</si>
  <si>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</si>
  <si>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</si>
  <si>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</si>
  <si>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</si>
  <si>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</si>
  <si>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</si>
  <si>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</si>
  <si>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</si>
  <si>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</si>
  <si>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</si>
  <si>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</si>
  <si>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</si>
  <si>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</si>
  <si>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</si>
  <si>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</si>
  <si>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</si>
  <si>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</si>
  <si>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</si>
  <si>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</si>
  <si>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</si>
  <si>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</si>
  <si>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</si>
  <si>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</si>
  <si>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</si>
  <si>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</si>
  <si>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</si>
  <si>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</si>
  <si>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</si>
  <si>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</si>
  <si>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</si>
  <si>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</si>
  <si>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</si>
  <si>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</si>
  <si>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</si>
  <si>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</si>
  <si>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</si>
  <si>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</si>
  <si>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</si>
  <si>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</si>
  <si>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</si>
  <si>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</si>
  <si>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</si>
  <si>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</si>
  <si>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</si>
  <si>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</si>
  <si>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</si>
  <si>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</si>
  <si>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</si>
  <si>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</si>
  <si>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</si>
  <si>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</si>
  <si>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</si>
  <si>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</si>
  <si>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</si>
  <si>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</si>
  <si>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</si>
  <si>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</si>
  <si>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</si>
  <si>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</si>
  <si>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</si>
  <si>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</si>
  <si>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</si>
  <si>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</si>
  <si>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</si>
  <si>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</si>
  <si>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</si>
  <si>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</si>
  <si>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</si>
  <si>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</si>
  <si>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</si>
  <si>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</si>
  <si>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</si>
  <si>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</si>
  <si>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</si>
  <si>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</si>
  <si>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</si>
  <si>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</si>
  <si>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</si>
  <si>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</si>
  <si>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</si>
  <si>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</si>
  <si>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</si>
  <si>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</si>
  <si>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</si>
  <si>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</si>
  <si>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</si>
  <si>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</si>
  <si>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</si>
  <si>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</si>
  <si>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Life of America</t>
  </si>
  <si>
    <t>NEW ERA LIFE GRP</t>
  </si>
  <si>
    <t>00520</t>
  </si>
  <si>
    <t>2015</t>
  </si>
  <si>
    <t>11720 Katy Freeway Suite 1700 Houston, TX 77079</t>
  </si>
  <si>
    <t>860199949</t>
  </si>
  <si>
    <t>006574</t>
  </si>
  <si>
    <t>81132</t>
  </si>
  <si>
    <t>73277</t>
  </si>
  <si>
    <t>486</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</si>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</sst>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138</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E15" sqref="E1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6501</v>
      </c>
      <c r="E5" s="213">
        <v>6501</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-6357</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34916</v>
      </c>
      <c r="E12" s="213">
        <v>39123</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-162245</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-1150</v>
      </c>
      <c r="E47" s="217">
        <v>-1150</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45</v>
      </c>
      <c r="E51" s="217">
        <v>45</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v>
      </c>
      <c r="E56" s="229">
        <v>2</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3</v>
      </c>
      <c r="E57" s="232">
        <v>3</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36</v>
      </c>
      <c r="E59" s="232">
        <v>36</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3</v>
      </c>
      <c r="E60" s="235">
        <v>3</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D54" sqref="D54:E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6501</v>
      </c>
      <c r="E5" s="326">
        <f>+D5-D7</f>
        <v>6484</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v>17</v>
      </c>
      <c r="E6" s="319">
        <v>17</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v>17</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34844</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39123</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1728</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1656</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7636</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v>7636</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7636</v>
      </c>
      <c r="E36" s="319">
        <v>7636</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+D23+D26+D30+D34-D28-D32-D36</f>
        <v>34916</v>
      </c>
      <c r="E54" s="323">
        <v>39123</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F40" sqref="F4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-47</v>
      </c>
      <c r="D5" s="403">
        <v>1856</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1239</v>
      </c>
      <c r="D6" s="398">
        <v>2130</v>
      </c>
      <c r="E6" s="400">
        <v>39123</v>
      </c>
      <c r="F6" s="400">
        <f>+E6+D6+C6</f>
        <v>42492</v>
      </c>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+C6</f>
        <v>1239</v>
      </c>
      <c r="D12" s="400">
        <f t="shared" ref="D12:F12" si="0">+D6</f>
        <v>2130</v>
      </c>
      <c r="E12" s="400">
        <f t="shared" si="0"/>
        <v>39123</v>
      </c>
      <c r="F12" s="400">
        <f t="shared" si="0"/>
        <v>42492</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6855</v>
      </c>
      <c r="D15" s="403">
        <v>6513</v>
      </c>
      <c r="E15" s="395">
        <v>6501</v>
      </c>
      <c r="F15" s="395">
        <f>+E15+D15+C15</f>
        <v>19869</v>
      </c>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244</v>
      </c>
      <c r="D16" s="398">
        <v>0</v>
      </c>
      <c r="E16" s="400">
        <v>0</v>
      </c>
      <c r="F16" s="400">
        <f t="shared" ref="F16:F17" si="1">+E16+D16+C16</f>
        <v>244</v>
      </c>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f>
        <v>6611</v>
      </c>
      <c r="D17" s="400">
        <f t="shared" ref="D17:E17" si="2">+D15-D16</f>
        <v>6513</v>
      </c>
      <c r="E17" s="400">
        <f t="shared" si="2"/>
        <v>6501</v>
      </c>
      <c r="F17" s="400">
        <f t="shared" si="1"/>
        <v>19625</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v>
      </c>
      <c r="D38" s="405">
        <v>3</v>
      </c>
      <c r="E38" s="432">
        <v>3</v>
      </c>
      <c r="F38" s="432">
        <v>9</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0</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v>0</v>
      </c>
      <c r="D12" s="95"/>
      <c r="E12" s="95"/>
      <c r="F12" s="95"/>
      <c r="G12" s="95"/>
      <c r="H12" s="95"/>
      <c r="I12" s="177"/>
      <c r="J12" s="177"/>
      <c r="K12" s="197"/>
    </row>
    <row r="13" spans="2:11" x14ac:dyDescent="0.2">
      <c r="B13" s="124" t="s">
        <v>94</v>
      </c>
      <c r="C13" s="94">
        <v>0</v>
      </c>
      <c r="D13" s="95"/>
      <c r="E13" s="95"/>
      <c r="F13" s="95"/>
      <c r="G13" s="95"/>
      <c r="H13" s="95"/>
      <c r="I13" s="177"/>
      <c r="J13" s="177"/>
      <c r="K13" s="197"/>
    </row>
    <row r="14" spans="2:11" x14ac:dyDescent="0.2">
      <c r="B14" s="124" t="s">
        <v>95</v>
      </c>
      <c r="C14" s="94">
        <v>0</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9" activePane="bottomRight" state="frozen"/>
      <selection activeCell="B1" sqref="B1"/>
      <selection pane="topRight" activeCell="B1" sqref="B1"/>
      <selection pane="bottomLeft" activeCell="B1" sqref="B1"/>
      <selection pane="bottomRight" activeCell="D178" sqref="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8"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8"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8"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8"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8"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8"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H4" sqref="H4"/>
    </sheetView>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2016-07-18T20:51:50Z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