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5" i="4" l="1"/>
  <c r="E12" i="10" l="1"/>
  <c r="F12" i="10" s="1"/>
  <c r="D12" i="10"/>
  <c r="C12" i="10"/>
  <c r="E17" i="10"/>
  <c r="D17" i="10"/>
  <c r="C17" i="10"/>
  <c r="F38" i="10"/>
  <c r="F17" i="10"/>
  <c r="F16" i="10"/>
  <c r="F15" i="10"/>
  <c r="F6" i="10"/>
  <c r="E15" i="10" l="1"/>
  <c r="E6" i="10"/>
  <c r="D60" i="4"/>
  <c r="E12" i="4"/>
  <c r="D12" i="4"/>
  <c r="E54" i="18"/>
  <c r="E5" i="4"/>
  <c r="D5" i="4"/>
  <c r="AT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<sst xmlns="http://schemas.openxmlformats.org/spreadsheetml/2006/main" count="575" uniqueCount="507">
  <si>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</si>
  <si>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</si>
  <si>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</si>
  <si>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</si>
  <si>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</si>
  <si>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</si>
  <si>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</si>
  <si>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</si>
  <si>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</si>
  <si>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</si>
  <si>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</si>
  <si>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</si>
  <si>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</si>
  <si>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</si>
  <si>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</si>
  <si>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</si>
  <si>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</si>
  <si>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</si>
  <si>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</si>
  <si>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</si>
  <si>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</si>
  <si>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</si>
  <si>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</si>
  <si>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</si>
  <si>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</si>
  <si>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</si>
  <si>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</si>
  <si>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</si>
  <si>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</si>
  <si>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</si>
  <si>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</si>
  <si>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</si>
  <si>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</si>
  <si>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</si>
  <si>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</si>
  <si>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</si>
  <si>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</si>
  <si>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</si>
  <si>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</si>
  <si>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</si>
  <si>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</si>
  <si>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</si>
  <si>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</si>
  <si>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</si>
  <si>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</si>
  <si>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</si>
  <si>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</si>
  <si>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</si>
  <si>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</si>
  <si>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</si>
  <si>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</si>
  <si>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</si>
  <si>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</si>
  <si>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</si>
  <si>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</si>
  <si>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</si>
  <si>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</si>
  <si>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</si>
  <si>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</si>
  <si>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</si>
  <si>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</si>
  <si>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</si>
  <si>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</si>
  <si>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</si>
  <si>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</si>
  <si>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</si>
  <si>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</si>
  <si>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</si>
  <si>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</si>
  <si>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</si>
  <si>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</si>
  <si>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</si>
  <si>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</si>
  <si>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</si>
  <si>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</si>
  <si>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</si>
  <si>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</si>
  <si>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</si>
  <si>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</si>
  <si>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</si>
  <si>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</si>
  <si>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</si>
  <si>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</si>
  <si>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</si>
  <si>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</si>
  <si>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</si>
  <si>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</si>
  <si>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</si>
  <si>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</si>
  <si>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</si>
  <si>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</si>
  <si>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</si>
  <si>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</si>
  <si>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</si>
  <si>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</si>
  <si>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</si>
  <si>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</si>
  <si>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</si>
  <si>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</si>
  <si>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</si>
  <si>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</si>
  <si>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</si>
  <si>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</si>
  <si>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</si>
  <si>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</si>
  <si>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</si>
  <si>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</si>
  <si>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</si>
  <si>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</si>
  <si>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</si>
  <si>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</si>
  <si>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</si>
  <si>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</si>
  <si>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</si>
  <si>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</si>
  <si>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</si>
  <si>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</si>
  <si>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</si>
  <si>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</si>
  <si>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</si>
  <si>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</si>
  <si>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</si>
  <si>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</si>
  <si>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</si>
  <si>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</si>
  <si>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</si>
  <si>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</si>
  <si>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</si>
  <si>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</si>
  <si>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</si>
  <si>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</si>
  <si>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</si>
  <si>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</si>
  <si>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</si>
  <si>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</si>
  <si>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</si>
  <si>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</si>
  <si>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</si>
  <si>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</si>
  <si>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</si>
  <si>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</si>
  <si>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</si>
  <si>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</si>
  <si>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</si>
  <si>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</si>
  <si>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</si>
  <si>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</si>
  <si>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</si>
  <si>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</si>
  <si>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</si>
  <si>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</si>
  <si>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</si>
  <si>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</si>
  <si>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</si>
  <si>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</si>
  <si>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</si>
  <si>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</si>
  <si>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</si>
  <si>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</si>
  <si>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</si>
  <si>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</si>
  <si>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</si>
  <si>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</si>
  <si>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</si>
  <si>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</si>
  <si>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</si>
  <si>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</si>
  <si>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</si>
  <si>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</si>
  <si>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</si>
  <si>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</si>
  <si>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</si>
  <si>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</si>
  <si>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</si>
  <si>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</si>
  <si>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</si>
  <si>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</si>
  <si>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</si>
  <si>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</si>
  <si>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</si>
  <si>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</si>
  <si>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</si>
  <si>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</si>
  <si>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</si>
  <si>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</si>
  <si>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</si>
  <si>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</si>
  <si>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</si>
  <si>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</si>
  <si>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</si>
  <si>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</si>
  <si>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</si>
  <si>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</si>
  <si>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</si>
  <si>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</si>
  <si>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</si>
  <si>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</si>
  <si>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</si>
  <si>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</si>
  <si>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</si>
  <si>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</si>
  <si>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</si>
  <si>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</si>
  <si>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</si>
  <si>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</si>
  <si>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</si>
  <si>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</si>
  <si>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</si>
  <si>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</si>
  <si>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</si>
  <si>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</si>
  <si>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</si>
  <si>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</si>
  <si>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</si>
  <si>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</si>
  <si>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</si>
  <si>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</si>
  <si>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</si>
  <si>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</si>
  <si>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</si>
  <si>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</si>
  <si>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</si>
  <si>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</si>
  <si>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</si>
  <si>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</si>
  <si>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</si>
  <si>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</si>
  <si>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</si>
  <si>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</si>
  <si>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</si>
  <si>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</si>
  <si>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</si>
  <si>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</si>
  <si>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</si>
  <si>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</si>
  <si>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</si>
  <si>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</si>
  <si>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</si>
  <si>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</si>
  <si>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</si>
  <si>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</si>
  <si>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</si>
  <si>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</si>
  <si>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</si>
  <si>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</si>
  <si>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</si>
  <si>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</si>
  <si>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</si>
  <si>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</si>
  <si>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</si>
  <si>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</si>
  <si>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</si>
  <si>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</si>
  <si>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</si>
  <si>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</si>
  <si>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</si>
  <si>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</si>
  <si>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</si>
  <si>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</si>
  <si>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</si>
  <si>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</si>
  <si>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</si>
  <si>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</si>
  <si>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</si>
  <si>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</si>
  <si>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</si>
  <si>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</si>
  <si>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</si>
  <si>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</si>
  <si>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</si>
  <si>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</si>
  <si>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</si>
  <si>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</si>
  <si>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</si>
  <si>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</si>
  <si>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</si>
  <si>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</si>
  <si>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</si>
  <si>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</si>
  <si>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</si>
  <si>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</si>
  <si>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</si>
  <si>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</si>
  <si>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</si>
  <si>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</si>
  <si>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</si>
  <si>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</si>
  <si>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</si>
  <si>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</si>
  <si>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</si>
  <si>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</si>
  <si>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</si>
  <si>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</si>
  <si>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</si>
  <si>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</si>
  <si>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</si>
  <si>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</si>
  <si>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</si>
  <si>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</si>
  <si>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</si>
  <si>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</si>
  <si>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</si>
  <si>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</si>
  <si>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</si>
  <si>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</si>
  <si>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</si>
  <si>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</si>
  <si>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</si>
  <si>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</si>
  <si>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</si>
  <si>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</si>
  <si>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</si>
  <si>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</si>
  <si>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</si>
  <si>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</si>
  <si>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</si>
  <si>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</si>
  <si>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</si>
  <si>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</si>
  <si>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</si>
  <si>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</si>
  <si>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</si>
  <si>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</si>
  <si>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</si>
  <si>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</si>
  <si>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</si>
  <si>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</si>
  <si>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</si>
  <si>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</si>
  <si>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</si>
  <si>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</si>
  <si>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</si>
  <si>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</si>
  <si>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</si>
  <si>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</si>
  <si>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</si>
  <si>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</si>
  <si>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</si>
  <si>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</si>
  <si>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</si>
  <si>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</si>
  <si>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</si>
  <si>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</si>
  <si>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</si>
  <si>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</si>
  <si>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</si>
  <si>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</si>
  <si>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</si>
  <si>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</si>
  <si>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</si>
  <si>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</si>
  <si>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</si>
  <si>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</si>
  <si>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</si>
  <si>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</si>
  <si>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</si>
  <si>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</si>
  <si>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</si>
  <si>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</si>
  <si>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</si>
  <si>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</si>
  <si>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</si>
  <si>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</si>
  <si>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</si>
  <si>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</si>
  <si>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</si>
  <si>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</si>
  <si>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</si>
  <si>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</si>
  <si>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</si>
  <si>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</si>
  <si>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</si>
  <si>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</si>
  <si>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</si>
  <si>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</si>
  <si>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</si>
  <si>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</si>
  <si>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</si>
  <si>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</si>
  <si>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</si>
  <si>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</si>
  <si>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</si>
  <si>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</si>
  <si>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</si>
  <si>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</si>
  <si>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</si>
  <si>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</si>
  <si>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</si>
  <si>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</si>
  <si>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</si>
  <si>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</si>
  <si>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</si>
  <si>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</si>
  <si>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</si>
  <si>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</si>
  <si>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</si>
  <si>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</si>
  <si>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</si>
  <si>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</si>
  <si>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</si>
  <si>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</si>
  <si>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</si>
  <si>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</si>
  <si>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</si>
  <si>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</si>
  <si>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</si>
  <si>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</si>
  <si>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</si>
  <si>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</si>
  <si>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</si>
  <si>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</si>
  <si>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</si>
  <si>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</si>
  <si>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</si>
  <si>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</si>
  <si>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</si>
  <si>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</si>
  <si>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</si>
  <si>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</si>
  <si>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</si>
  <si>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</si>
  <si>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</si>
  <si>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</si>
  <si>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</si>
  <si>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</si>
  <si>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</si>
  <si>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</si>
  <si>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</si>
  <si>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</si>
  <si>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</si>
  <si>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</si>
  <si>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</si>
  <si>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</si>
  <si>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</si>
  <si>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</si>
  <si>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</si>
  <si>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</si>
  <si>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</si>
  <si>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</si>
  <si>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</si>
  <si>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</si>
  <si>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</si>
  <si>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</si>
  <si>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</si>
  <si>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</si>
  <si>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</si>
  <si>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</si>
  <si>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</si>
  <si>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</si>
  <si>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</si>
  <si>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</si>
  <si>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</si>
  <si>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</si>
  <si>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</si>
  <si>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</si>
  <si>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</si>
  <si>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</si>
  <si>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</si>
  <si>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</si>
  <si>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</si>
  <si>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</si>
  <si>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</si>
  <si>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</si>
  <si>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</si>
  <si>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</si>
  <si>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</si>
  <si>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</si>
  <si>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</si>
  <si>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</si>
  <si>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</si>
  <si>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</si>
  <si>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</si>
  <si>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</si>
  <si>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</si>
  <si>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</si>
  <si>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</si>
  <si>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</si>
  <si>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</si>
  <si>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</si>
  <si>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</si>
  <si>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</si>
  <si>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</si>
  <si>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</si>
  <si>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</si>
  <si>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</si>
  <si>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</si>
  <si>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</si>
  <si>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</si>
  <si>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</si>
  <si>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</si>
  <si>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</si>
  <si>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</si>
  <si>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</si>
  <si>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</si>
  <si>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</si>
  <si>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</si>
  <si>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</si>
  <si>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</si>
  <si>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</si>
  <si>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</si>
  <si>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</si>
  <si>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</si>
  <si>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</si>
  <si>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</si>
  <si>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79816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</si>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</sst>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P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2689.23</v>
      </c>
      <c r="E5" s="213">
        <f>+'Pt 2 Premium and Claims'!E5+'Pt 2 Premium and Claims'!E6-'Pt 2 Premium and Claims'!E7</f>
        <v>2689.23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2134556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-4346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34667</v>
      </c>
      <c r="E12" s="213">
        <f>+'Pt 2 Premium and Claims'!E54</f>
        <v>33366</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2289494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2462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v>
      </c>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6058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27</v>
      </c>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21439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v>
      </c>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109</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86437</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339049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v>
      </c>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3556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269</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213621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1665</v>
      </c>
      <c r="AU56" s="230"/>
      <c r="AV56" s="230"/>
      <c r="AW56" s="288"/>
    </row>
    <row r="57" spans="2:49" x14ac:dyDescent="0.2">
      <c r="B57" s="245" t="s">
        <v>272</v>
      </c>
      <c r="C57" s="203" t="s">
        <v>25</v>
      </c>
      <c r="D57" s="231">
        <v>1</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21347</v>
      </c>
      <c r="AU59" s="233"/>
      <c r="AV59" s="233"/>
      <c r="AW59" s="289"/>
    </row>
    <row r="60" spans="2:49" x14ac:dyDescent="0.2">
      <c r="B60" s="245" t="s">
        <v>275</v>
      </c>
      <c r="C60" s="203"/>
      <c r="D60" s="234">
        <f>+D59/12</f>
        <v>1</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1779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2689</v>
      </c>
      <c r="E5" s="326">
        <f>+D5-D7</f>
        <v>2682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2138432</v>
      </c>
      <c r="AU5" s="327"/>
      <c r="AV5" s="369"/>
      <c r="AW5" s="373"/>
    </row>
    <row r="6" spans="2:49" x14ac:dyDescent="0.2">
      <c r="B6" s="343" t="s">
        <v>278</v>
      </c>
      <c r="C6" s="331" t="s">
        <v>8</v>
      </c>
      <c r="D6" s="318">
        <v>7.23</v>
      </c>
      <c r="E6" s="319">
        <f>+D6</f>
        <v>7.23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29743</v>
      </c>
      <c r="AU6" s="321"/>
      <c r="AV6" s="368"/>
      <c r="AW6" s="374"/>
    </row>
    <row r="7" spans="2:49" x14ac:dyDescent="0.2">
      <c r="B7" s="343" t="s">
        <v>279</v>
      </c>
      <c r="C7" s="331" t="s">
        <v>9</v>
      </c>
      <c r="D7" s="318">
        <v>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33619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33317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2133677</v>
      </c>
      <c r="AU23" s="321"/>
      <c r="AV23" s="368"/>
      <c r="AW23" s="374"/>
    </row>
    <row r="24" spans="2:49" ht="28.5" customHeight="1" x14ac:dyDescent="0.2">
      <c r="B24" s="345" t="s">
        <v>114</v>
      </c>
      <c r="C24" s="331"/>
      <c r="D24" s="365"/>
      <c r="E24" s="319">
        <v>33366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24593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1510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377654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427</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367576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791786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668704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34667</v>
      </c>
      <c r="E54" s="323">
        <f>+E24+E27+E31+E35-E36</f>
        <v>33366</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2289494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41" sqref="E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-2951</v>
      </c>
      <c r="D5" s="403">
        <v>5952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304</v>
      </c>
      <c r="D6" s="398">
        <v>5306</v>
      </c>
      <c r="E6" s="400">
        <f>+'Pt 1 Summary of Data'!E12</f>
        <v>33366</v>
      </c>
      <c r="F6" s="400">
        <f>+E6+D6+C6</f>
        <v>38976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304</v>
      </c>
      <c r="D12" s="400">
        <f t="shared" ref="D12:E12" si="0">+D6</f>
        <v>5306</v>
      </c>
      <c r="E12" s="400">
        <f t="shared" si="0"/>
        <v>33366</v>
      </c>
      <c r="F12" s="400">
        <f>+E12+D12+C12</f>
        <v>38976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9241</v>
      </c>
      <c r="D15" s="403">
        <v>2689</v>
      </c>
      <c r="E15" s="395">
        <f>+'Pt 1 Summary of Data'!E5</f>
        <v>2689.23</v>
      </c>
      <c r="F15" s="395">
        <f>+E15+D15+C15</f>
        <v>14619.23</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116</v>
      </c>
      <c r="D16" s="398">
        <v>47</v>
      </c>
      <c r="E16" s="400">
        <v>39</v>
      </c>
      <c r="F16" s="400">
        <f>+E16+D16+C16</f>
        <v>202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9125</v>
      </c>
      <c r="D17" s="400">
        <f t="shared" ref="D17:E17" si="1">+D15-D16</f>
        <v>2642</v>
      </c>
      <c r="E17" s="400">
        <f t="shared" si="1"/>
        <v>2650.23</v>
      </c>
      <c r="F17" s="400">
        <f>+E17+D17+C17</f>
        <v>14417.23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1</v>
      </c>
      <c r="E38" s="432">
        <v>1</v>
      </c>
      <c r="F38" s="432">
        <f>+E38+D38+C38</f>
        <v>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69" sqref="D16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2016-07-25T18:43:21Z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