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4" i="16" l="1"/>
  <c r="H16" i="16"/>
  <c r="H4" i="16"/>
  <c r="G16" i="16"/>
  <c r="G4" i="16"/>
  <c r="F16" i="16"/>
  <c r="F4" i="16"/>
  <c r="E16" i="16"/>
  <c r="E4" i="16"/>
  <c r="D16" i="16"/>
  <c r="D4" i="16"/>
  <c r="C16" i="16"/>
  <c r="C4" i="16"/>
  <c r="AU55" i="18"/>
  <c r="AU22" i="4" s="1"/>
  <c r="AU54" i="18"/>
  <c r="AT55" i="18"/>
  <c r="AT54" i="18"/>
  <c r="AS55" i="18"/>
  <c r="AS22" i="4" s="1"/>
  <c r="AS54" i="18"/>
  <c r="AR55" i="18"/>
  <c r="AR54" i="18"/>
  <c r="AQ55" i="18"/>
  <c r="AQ22" i="4" s="1"/>
  <c r="AQ54" i="18"/>
  <c r="AP55" i="18"/>
  <c r="AP54" i="18"/>
  <c r="AO55" i="18"/>
  <c r="AO22" i="4" s="1"/>
  <c r="AO54" i="18"/>
  <c r="AN55" i="18"/>
  <c r="AN54" i="18"/>
  <c r="AI55" i="18"/>
  <c r="AI22" i="4" s="1"/>
  <c r="AI54" i="18"/>
  <c r="AD55" i="18"/>
  <c r="AD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I54" i="18"/>
  <c r="H55" i="18"/>
  <c r="H54" i="18"/>
  <c r="G55" i="18"/>
  <c r="G22" i="4" s="1"/>
  <c r="G54" i="18"/>
  <c r="F55" i="18"/>
  <c r="F54" i="18"/>
  <c r="E55" i="18"/>
  <c r="E22" i="4" s="1"/>
  <c r="E54" i="18"/>
  <c r="D55" i="18"/>
  <c r="D54" i="18"/>
  <c r="AV60" i="4"/>
  <c r="AU60" i="4"/>
  <c r="AU12" i="4"/>
  <c r="AU5" i="4"/>
  <c r="AT60" i="4"/>
  <c r="AT22" i="4"/>
  <c r="AT12" i="4"/>
  <c r="AT5" i="4"/>
  <c r="AS60" i="4"/>
  <c r="AS12" i="4"/>
  <c r="AS5" i="4"/>
  <c r="AR60" i="4"/>
  <c r="AR22" i="4"/>
  <c r="AR12" i="4"/>
  <c r="AR5" i="4"/>
  <c r="AQ60" i="4"/>
  <c r="AQ12" i="4"/>
  <c r="AQ5" i="4"/>
  <c r="AP60" i="4"/>
  <c r="AP22" i="4"/>
  <c r="AP12" i="4"/>
  <c r="AP5" i="4"/>
  <c r="AO60" i="4"/>
  <c r="AO12" i="4"/>
  <c r="AO5" i="4"/>
  <c r="AN60" i="4"/>
  <c r="AN22" i="4"/>
  <c r="AN12" i="4"/>
  <c r="AN5" i="4"/>
  <c r="AI60" i="4"/>
  <c r="AI12" i="4"/>
  <c r="AI5" i="4"/>
  <c r="AD60" i="4"/>
  <c r="AD22" i="4"/>
  <c r="AD12" i="4"/>
  <c r="AD5" i="4"/>
  <c r="AC60" i="4"/>
  <c r="AC12" i="4"/>
  <c r="AC5" i="4"/>
  <c r="AB60" i="4"/>
  <c r="AB22" i="4"/>
  <c r="AB12" i="4"/>
  <c r="AB5" i="4"/>
  <c r="AA60" i="4"/>
  <c r="AA12" i="4"/>
  <c r="AA5" i="4"/>
  <c r="Z60" i="4"/>
  <c r="Z22" i="4"/>
  <c r="Z12" i="4"/>
  <c r="Z5" i="4"/>
  <c r="Y60" i="4"/>
  <c r="Y12" i="4"/>
  <c r="Y5" i="4"/>
  <c r="X60" i="4"/>
  <c r="X22" i="4"/>
  <c r="X12" i="4"/>
  <c r="X5" i="4"/>
  <c r="W60" i="4"/>
  <c r="W12" i="4"/>
  <c r="W5" i="4"/>
  <c r="V60" i="4"/>
  <c r="V22" i="4"/>
  <c r="V12" i="4"/>
  <c r="V5" i="4"/>
  <c r="U60" i="4"/>
  <c r="U12" i="4"/>
  <c r="U5" i="4"/>
  <c r="T60" i="4"/>
  <c r="T22" i="4"/>
  <c r="T12" i="4"/>
  <c r="T5" i="4"/>
  <c r="S60" i="4"/>
  <c r="S12" i="4"/>
  <c r="S5" i="4"/>
  <c r="R60" i="4"/>
  <c r="R22" i="4"/>
  <c r="R12" i="4"/>
  <c r="R5" i="4"/>
  <c r="Q60" i="4"/>
  <c r="Q12" i="4"/>
  <c r="Q5" i="4"/>
  <c r="P60" i="4"/>
  <c r="P22" i="4"/>
  <c r="P12" i="4"/>
  <c r="P5" i="4"/>
  <c r="O60" i="4"/>
  <c r="O12" i="4"/>
  <c r="O5" i="4"/>
  <c r="N60" i="4"/>
  <c r="N22" i="4"/>
  <c r="N12" i="4"/>
  <c r="N5" i="4"/>
  <c r="M60" i="4"/>
  <c r="M12" i="4"/>
  <c r="M5" i="4"/>
  <c r="L60" i="4"/>
  <c r="L22" i="4"/>
  <c r="L12" i="4"/>
  <c r="L5" i="4"/>
  <c r="K60" i="4"/>
  <c r="K12" i="4"/>
  <c r="K5" i="4"/>
  <c r="J60" i="4"/>
  <c r="J22" i="4"/>
  <c r="J12" i="4"/>
  <c r="J5" i="4"/>
  <c r="I60" i="4"/>
  <c r="I12" i="4"/>
  <c r="I5" i="4"/>
  <c r="H60" i="4"/>
  <c r="H22" i="4"/>
  <c r="H12" i="4"/>
  <c r="H5" i="4"/>
  <c r="G60" i="4"/>
  <c r="G12" i="4"/>
  <c r="G5" i="4"/>
  <c r="F60" i="4"/>
  <c r="F22" i="4"/>
  <c r="F12" i="4"/>
  <c r="F5" i="4"/>
  <c r="E60" i="4"/>
  <c r="E12" i="4"/>
  <c r="E5" i="4"/>
  <c r="D60" i="4"/>
  <c r="D22" i="4"/>
  <c r="D12" i="4"/>
  <c r="D5" i="4"/>
</calcChain>
</file>

<file path=xl/sharedStrings.xml><?xml version="1.0" encoding="utf-8"?>
<sst xmlns="http://schemas.openxmlformats.org/spreadsheetml/2006/main" count="721" uniqueCount="574">
  <si>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</si>
  <si>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</si>
  <si>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</si>
  <si>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</si>
  <si>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</si>
  <si>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</si>
  <si>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</si>
  <si>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</si>
  <si>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</si>
  <si>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</si>
  <si>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</si>
  <si>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</si>
  <si>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</si>
  <si>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</si>
  <si>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</si>
  <si>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</si>
  <si>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</si>
  <si>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</si>
  <si>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</si>
  <si>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</si>
  <si>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</si>
  <si>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</si>
  <si>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</si>
  <si>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</si>
  <si>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</si>
  <si>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</si>
  <si>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</si>
  <si>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</si>
  <si>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</si>
  <si>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</si>
  <si>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</si>
  <si>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</si>
  <si>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</si>
  <si>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</si>
  <si>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</si>
  <si>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</si>
  <si>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</si>
  <si>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</si>
  <si>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</si>
  <si>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</si>
  <si>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</si>
  <si>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</si>
  <si>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</si>
  <si>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</si>
  <si>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</si>
  <si>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</si>
  <si>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</si>
  <si>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</si>
  <si>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</si>
  <si>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</si>
  <si>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</si>
  <si>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</si>
  <si>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</si>
  <si>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</si>
  <si>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</si>
  <si>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</si>
  <si>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</si>
  <si>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</si>
  <si>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</si>
  <si>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</si>
  <si>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</si>
  <si>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</si>
  <si>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</si>
  <si>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</si>
  <si>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</si>
  <si>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</si>
  <si>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</si>
  <si>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</si>
  <si>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</si>
  <si>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</si>
  <si>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</si>
  <si>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</si>
  <si>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</si>
  <si>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</si>
  <si>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</si>
  <si>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</si>
  <si>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</si>
  <si>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</si>
  <si>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</si>
  <si>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</si>
  <si>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</si>
  <si>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</si>
  <si>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</si>
  <si>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</si>
  <si>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</si>
  <si>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</si>
  <si>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</si>
  <si>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</si>
  <si>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</si>
  <si>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</si>
  <si>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</si>
  <si>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</si>
  <si>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</si>
  <si>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</si>
  <si>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</si>
  <si>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</si>
  <si>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</si>
  <si>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</si>
  <si>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</si>
  <si>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</si>
  <si>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</si>
  <si>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</si>
  <si>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</si>
  <si>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</si>
  <si>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</si>
  <si>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</si>
  <si>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</si>
  <si>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</si>
  <si>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</si>
  <si>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</si>
  <si>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</si>
  <si>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</si>
  <si>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</si>
  <si>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</si>
  <si>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</si>
  <si>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</si>
  <si>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</si>
  <si>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</si>
  <si>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</si>
  <si>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</si>
  <si>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</si>
  <si>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</si>
  <si>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</si>
  <si>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</si>
  <si>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</si>
  <si>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</si>
  <si>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</si>
  <si>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</si>
  <si>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</si>
  <si>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</si>
  <si>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</si>
  <si>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</si>
  <si>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</si>
  <si>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</si>
  <si>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</si>
  <si>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</si>
  <si>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</si>
  <si>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</si>
  <si>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</si>
  <si>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</si>
  <si>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</si>
  <si>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</si>
  <si>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</si>
  <si>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</si>
  <si>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</si>
  <si>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</si>
  <si>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</si>
  <si>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</si>
  <si>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</si>
  <si>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</si>
  <si>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</si>
  <si>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</si>
  <si>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</si>
  <si>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</si>
  <si>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</si>
  <si>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</si>
  <si>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</si>
  <si>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</si>
  <si>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</si>
  <si>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</si>
  <si>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</si>
  <si>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</si>
  <si>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</si>
  <si>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</si>
  <si>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</si>
  <si>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</si>
  <si>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</si>
  <si>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</si>
  <si>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</si>
  <si>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</si>
  <si>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</si>
  <si>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</si>
  <si>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</si>
  <si>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</si>
  <si>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</si>
  <si>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</si>
  <si>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</si>
  <si>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</si>
  <si>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</si>
  <si>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</si>
  <si>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</si>
  <si>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</si>
  <si>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</si>
  <si>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</si>
  <si>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</si>
  <si>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</si>
  <si>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</si>
  <si>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</si>
  <si>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</si>
  <si>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</si>
  <si>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</si>
  <si>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</si>
  <si>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</si>
  <si>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</si>
  <si>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</si>
  <si>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</si>
  <si>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</si>
  <si>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</si>
  <si>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</si>
  <si>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</si>
  <si>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</si>
  <si>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</si>
  <si>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</si>
  <si>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</si>
  <si>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</si>
  <si>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</si>
  <si>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</si>
  <si>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</si>
  <si>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</si>
  <si>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</si>
  <si>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</si>
  <si>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</si>
  <si>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</si>
  <si>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</si>
  <si>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</si>
  <si>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</si>
  <si>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</si>
  <si>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</si>
  <si>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</si>
  <si>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</si>
  <si>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</si>
  <si>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</si>
  <si>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</si>
  <si>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</si>
  <si>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</si>
  <si>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</si>
  <si>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</si>
  <si>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</si>
  <si>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</si>
  <si>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</si>
  <si>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</si>
  <si>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</si>
  <si>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</si>
  <si>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</si>
  <si>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</si>
  <si>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</si>
  <si>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</si>
  <si>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</si>
  <si>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</si>
  <si>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</si>
  <si>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</si>
  <si>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</si>
  <si>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</si>
  <si>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</si>
  <si>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</si>
  <si>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</si>
  <si>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</si>
  <si>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</si>
  <si>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</si>
  <si>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</si>
  <si>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</si>
  <si>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</si>
  <si>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</si>
  <si>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</si>
  <si>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</si>
  <si>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</si>
  <si>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</si>
  <si>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</si>
  <si>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</si>
  <si>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</si>
  <si>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</si>
  <si>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</si>
  <si>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</si>
  <si>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</si>
  <si>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</si>
  <si>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</si>
  <si>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</si>
  <si>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</si>
  <si>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</si>
  <si>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</si>
  <si>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</si>
  <si>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</si>
  <si>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</si>
  <si>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</si>
  <si>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</si>
  <si>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</si>
  <si>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</si>
  <si>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</si>
  <si>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</si>
  <si>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</si>
  <si>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</si>
  <si>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</si>
  <si>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</si>
  <si>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</si>
  <si>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</si>
  <si>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</si>
  <si>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</si>
  <si>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</si>
  <si>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</si>
  <si>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</si>
  <si>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</si>
  <si>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</si>
  <si>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</si>
  <si>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</si>
  <si>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</si>
  <si>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</si>
  <si>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</si>
  <si>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</si>
  <si>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</si>
  <si>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</si>
  <si>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</si>
  <si>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</si>
  <si>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</si>
  <si>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</si>
  <si>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</si>
  <si>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</si>
  <si>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</si>
  <si>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</si>
  <si>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</si>
  <si>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</si>
  <si>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</si>
  <si>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</si>
  <si>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</si>
  <si>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</si>
  <si>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</si>
  <si>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</si>
  <si>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</si>
  <si>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</si>
  <si>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</si>
  <si>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</si>
  <si>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</si>
  <si>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</si>
  <si>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</si>
  <si>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</si>
  <si>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</si>
  <si>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</si>
  <si>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</si>
  <si>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</si>
  <si>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</si>
  <si>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</si>
  <si>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</si>
  <si>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</si>
  <si>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</si>
  <si>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</si>
  <si>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</si>
  <si>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</si>
  <si>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</si>
  <si>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</si>
  <si>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</si>
  <si>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</si>
  <si>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</si>
  <si>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</si>
  <si>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</si>
  <si>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</si>
  <si>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</si>
  <si>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</si>
  <si>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</si>
  <si>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</si>
  <si>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</si>
  <si>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</si>
  <si>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</si>
  <si>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</si>
  <si>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</si>
  <si>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</si>
  <si>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</si>
  <si>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</si>
  <si>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</si>
  <si>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</si>
  <si>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</si>
  <si>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</si>
  <si>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</si>
  <si>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</si>
  <si>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</si>
  <si>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</si>
  <si>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</si>
  <si>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</si>
  <si>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</si>
  <si>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</si>
  <si>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</si>
  <si>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</si>
  <si>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</si>
  <si>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</si>
  <si>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</si>
  <si>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</si>
  <si>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</si>
  <si>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</si>
  <si>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</si>
  <si>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</si>
  <si>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</si>
  <si>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</si>
  <si>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</si>
  <si>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</si>
  <si>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</si>
  <si>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</si>
  <si>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</si>
  <si>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</si>
  <si>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</si>
  <si>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</si>
  <si>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</si>
  <si>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</si>
  <si>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</si>
  <si>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</si>
  <si>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</si>
  <si>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</si>
  <si>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</si>
  <si>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</si>
  <si>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</si>
  <si>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</si>
  <si>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</si>
  <si>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</si>
  <si>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</si>
  <si>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</si>
  <si>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</si>
  <si>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</si>
  <si>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</si>
  <si>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</si>
  <si>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</si>
  <si>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</si>
  <si>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</si>
  <si>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</si>
  <si>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</si>
  <si>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</si>
  <si>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</si>
  <si>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</si>
  <si>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</si>
  <si>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</si>
  <si>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</si>
  <si>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</si>
  <si>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</si>
  <si>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</si>
  <si>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</si>
  <si>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</si>
  <si>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</si>
  <si>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</si>
  <si>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</si>
  <si>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</si>
  <si>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</si>
  <si>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</si>
  <si>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</si>
  <si>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</si>
  <si>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</si>
  <si>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</si>
  <si>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</si>
  <si>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</si>
  <si>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</si>
  <si>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</si>
  <si>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</si>
  <si>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</si>
  <si>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</si>
  <si>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</si>
  <si>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</si>
  <si>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</si>
  <si>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</si>
  <si>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</si>
  <si>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</si>
  <si>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</si>
  <si>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</si>
  <si>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</si>
  <si>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</si>
  <si>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</si>
  <si>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</si>
  <si>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</si>
  <si>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</si>
  <si>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</si>
  <si>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</si>
  <si>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</si>
  <si>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</si>
  <si>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</si>
  <si>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</si>
  <si>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</si>
  <si>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</si>
  <si>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</si>
  <si>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</si>
  <si>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</si>
  <si>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</si>
  <si>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</si>
  <si>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</si>
  <si>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</si>
  <si>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</si>
  <si>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</si>
  <si>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</si>
  <si>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</si>
  <si>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</si>
  <si>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</si>
  <si>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</si>
  <si>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</si>
  <si>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</si>
  <si>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</si>
  <si>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</si>
  <si>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</si>
  <si>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</si>
  <si>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</si>
  <si>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</si>
  <si>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</si>
  <si>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</si>
  <si>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</si>
  <si>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</si>
  <si>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</si>
  <si>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</si>
  <si>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</si>
  <si>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</si>
  <si>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</si>
  <si>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</si>
  <si>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</si>
  <si>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</si>
  <si>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</si>
  <si>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</si>
  <si>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</si>
  <si>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</si>
  <si>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</si>
  <si>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</si>
  <si>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</si>
  <si>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</si>
  <si>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</si>
  <si>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</si>
  <si>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119</t>
  </si>
  <si>
    <t xml:space="preserve">          Allocation</t>
  </si>
  <si>
    <t>Paid claims are assigned to the contract situs state.  Claim liabilities are allocated to the contract situs state based on premium except for minimum premium accounts which were specifically assigned to situs states.</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</si>
  <si>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</si>
  <si>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</si>
  <si>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</si>
  <si>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</si>
  <si>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</si>
  <si>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</si>
  <si>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</si>
  <si>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</si>
  <si>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</si>
  <si>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</si>
  <si>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</si>
  <si>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</si>
  <si>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</si>
  <si>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</si>
  <si>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</si>
  <si>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
</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</si>
  <si>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</si>
  <si>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</si>
  <si>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</si>
  <si>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 xml:space="preserve">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
</t>
  </si>
  <si>
    <t xml:space="preserve">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
</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</si>
  <si>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</si>
  <si>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
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</si>
  <si>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</si>
  <si>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</si>
  <si>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</si>
  <si>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</si>
  <si>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</si>
  <si>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</si>
  <si>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</si>
  <si>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</si>
  <si>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</si>
  <si>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</si>
  <si>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</si>
  <si>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</si>
  <si>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</si>
  <si>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</si>
  <si>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</si>
  <si>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</si>
  <si>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</si>
  <si>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</si>
  <si>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</si>
  <si>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</si>
  <si>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</si>
  <si>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</si>
  <si>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</si>
  <si>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</si>
  <si>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</si>
  <si>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</si>
  <si>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</si>
  <si>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program was revised effective 6/9/2014.  However, the total amount of the incentive paid by Cigna must not exceed $15,000 per PCP practice remains in place.  This program became effective 10/21/11 and has been extended through 12/31/2016.</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</si>
  <si>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</si>
  <si>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</si>
  <si>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 xml:space="preserve">Expenses are allocated pro rata based on the proportion of enrollee months associated with contracts in each segment (i.e., individual, small group, large group) that are sitused in a state. </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</si>
  <si>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</si>
  <si>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</si>
  <si>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</si>
  <si>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</si>
  <si>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</si>
  <si>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</si>
  <si>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</si>
  <si>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 xml:space="preserve">Non Qualified costs include administratvie costs related to general oversight, systems maintenance costs, adjudictaion costs and costs directly related to the claim systems. </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</si>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</sst>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row>
    <row r="12" spans="1:6" x14ac:dyDescent="0.2">
      <c r="B12" s="153" t="s">
        <v>35</v>
      </c>
      <c r="C12" s="486" t="s">
        <v>149</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314053386</v>
      </c>
      <c r="E5" s="219">
        <f>SUM('Pt 2 Premium and Claims'!E$5,'Pt 2 Premium and Claims'!E$6,-'Pt 2 Premium and Claims'!E$7,-'Pt 2 Premium and Claims'!E$13,'Pt 2 Premium and Claims'!E$14:'Pt 2 Premium and Claims'!E$17)</f>
        <v>315213699</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12208</v>
      </c>
      <c r="K5" s="219">
        <f>SUM('Pt 2 Premium and Claims'!K$5,'Pt 2 Premium and Claims'!K$6,-'Pt 2 Premium and Claims'!K$7,-'Pt 2 Premium and Claims'!K$13,'Pt 2 Premium and Claims'!K$14,'Pt 2 Premium and Claims'!K$16:'Pt 2 Premium and Claims'!K$17)</f>
        <v>8348</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49917446</v>
      </c>
      <c r="Q5" s="219">
        <f>SUM('Pt 2 Premium and Claims'!Q$5,'Pt 2 Premium and Claims'!Q$6,-'Pt 2 Premium and Claims'!Q$7,-'Pt 2 Premium and Claims'!Q$13,'Pt 2 Premium and Claims'!Q$14)</f>
        <v>46727210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3328</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f>SUM('Pt 2 Premium and Claims'!AD$5,'Pt 2 Premium and Claims'!AD$6,-'Pt 2 Premium and Claims'!AD$7,-'Pt 2 Premium and Claims'!AD$13,'Pt 2 Premium and Claims'!AD$14)</f>
        <v>0</v>
      </c>
      <c r="AE5" s="280"/>
      <c r="AF5" s="280"/>
      <c r="AG5" s="280"/>
      <c r="AH5" s="281"/>
      <c r="AI5" s="218">
        <f>SUM('Pt 2 Premium and Claims'!AI$5,'Pt 2 Premium and Claims'!AI$6,-'Pt 2 Premium and Claims'!AI$7,-'Pt 2 Premium and Claims'!AI$13,'Pt 2 Premium and Claims'!AI$14)</f>
        <v>1344360</v>
      </c>
      <c r="AJ5" s="280"/>
      <c r="AK5" s="280"/>
      <c r="AL5" s="280"/>
      <c r="AM5" s="281"/>
      <c r="AN5" s="218">
        <f>SUM('Pt 2 Premium and Claims'!AN$5,'Pt 2 Premium and Claims'!AN$6,-'Pt 2 Premium and Claims'!AN$7,-'Pt 2 Premium and Claims'!AN$13,'Pt 2 Premium and Claims'!AN$14)</f>
        <v>0</v>
      </c>
      <c r="AO5" s="219">
        <f>SUM('Pt 2 Premium and Claims'!AO$5,'Pt 2 Premium and Claims'!AO$6,-'Pt 2 Premium and Claims'!AO$7,-'Pt 2 Premium and Claims'!AO$13,'Pt 2 Premium and Claims'!AO$14)</f>
        <v>0</v>
      </c>
      <c r="AP5" s="219">
        <f>SUM('Pt 2 Premium and Claims'!AP$5,'Pt 2 Premium and Claims'!AP$6,-'Pt 2 Premium and Claims'!AP$7,-'Pt 2 Premium and Claims'!AP$13,'Pt 2 Premium and Claims'!AP$14)</f>
        <v>0</v>
      </c>
      <c r="AQ5" s="219">
        <f>SUM('Pt 2 Premium and Claims'!AQ$5,'Pt 2 Premium and Claims'!AQ$6,-'Pt 2 Premium and Claims'!AQ$7,-'Pt 2 Premium and Claims'!AQ$13,'Pt 2 Premium and Claims'!AQ$14)</f>
        <v>0</v>
      </c>
      <c r="AR5" s="219">
        <f>SUM('Pt 2 Premium and Claims'!AR$5,'Pt 2 Premium and Claims'!AR$6,-'Pt 2 Premium and Claims'!AR$7,-'Pt 2 Premium and Claims'!AR$13,'Pt 2 Premium and Claims'!AR$14)</f>
        <v>0</v>
      </c>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34818740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v>0</v>
      </c>
      <c r="AE6" s="276"/>
      <c r="AF6" s="276"/>
      <c r="AG6" s="276"/>
      <c r="AH6" s="276"/>
      <c r="AI6" s="222">
        <v>0</v>
      </c>
      <c r="AJ6" s="276"/>
      <c r="AK6" s="276"/>
      <c r="AL6" s="276"/>
      <c r="AM6" s="276"/>
      <c r="AN6" s="222">
        <v>0</v>
      </c>
      <c r="AO6" s="223"/>
      <c r="AP6" s="223"/>
      <c r="AQ6" s="224"/>
      <c r="AR6" s="224"/>
      <c r="AS6" s="222">
        <v>0</v>
      </c>
      <c r="AT6" s="226">
        <v>0</v>
      </c>
      <c r="AU6" s="226">
        <v>0</v>
      </c>
      <c r="AV6" s="296"/>
      <c r="AW6" s="303"/>
    </row>
    <row r="7" spans="1:49" x14ac:dyDescent="0.2">
      <c r="B7" s="245" t="s">
        <v>224</v>
      </c>
      <c r="C7" s="209" t="s">
        <v>13</v>
      </c>
      <c r="D7" s="222">
        <v>3561</v>
      </c>
      <c r="E7" s="223">
        <v>3561</v>
      </c>
      <c r="F7" s="223"/>
      <c r="G7" s="223"/>
      <c r="H7" s="223"/>
      <c r="I7" s="222">
        <v>0</v>
      </c>
      <c r="J7" s="222">
        <v>0</v>
      </c>
      <c r="K7" s="223">
        <v>0</v>
      </c>
      <c r="L7" s="223"/>
      <c r="M7" s="223"/>
      <c r="N7" s="223"/>
      <c r="O7" s="222"/>
      <c r="P7" s="222">
        <v>647</v>
      </c>
      <c r="Q7" s="223">
        <v>647</v>
      </c>
      <c r="R7" s="223"/>
      <c r="S7" s="223"/>
      <c r="T7" s="223"/>
      <c r="U7" s="222">
        <v>0</v>
      </c>
      <c r="V7" s="223">
        <v>0</v>
      </c>
      <c r="W7" s="223"/>
      <c r="X7" s="222">
        <v>0</v>
      </c>
      <c r="Y7" s="223">
        <v>0</v>
      </c>
      <c r="Z7" s="223"/>
      <c r="AA7" s="222">
        <v>0</v>
      </c>
      <c r="AB7" s="223">
        <v>0</v>
      </c>
      <c r="AC7" s="223"/>
      <c r="AD7" s="222">
        <v>0</v>
      </c>
      <c r="AE7" s="276"/>
      <c r="AF7" s="276"/>
      <c r="AG7" s="276"/>
      <c r="AH7" s="276"/>
      <c r="AI7" s="222">
        <v>0</v>
      </c>
      <c r="AJ7" s="276"/>
      <c r="AK7" s="276"/>
      <c r="AL7" s="276"/>
      <c r="AM7" s="276"/>
      <c r="AN7" s="222">
        <v>0</v>
      </c>
      <c r="AO7" s="223"/>
      <c r="AP7" s="223"/>
      <c r="AQ7" s="223"/>
      <c r="AR7" s="223"/>
      <c r="AS7" s="222">
        <v>0</v>
      </c>
      <c r="AT7" s="226">
        <v>417</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v>0</v>
      </c>
      <c r="AE8" s="276"/>
      <c r="AF8" s="276"/>
      <c r="AG8" s="276"/>
      <c r="AH8" s="279"/>
      <c r="AI8" s="222">
        <v>-633554</v>
      </c>
      <c r="AJ8" s="276"/>
      <c r="AK8" s="276"/>
      <c r="AL8" s="276"/>
      <c r="AM8" s="279"/>
      <c r="AN8" s="222">
        <v>0</v>
      </c>
      <c r="AO8" s="274"/>
      <c r="AP8" s="275"/>
      <c r="AQ8" s="275"/>
      <c r="AR8" s="275"/>
      <c r="AS8" s="222">
        <v>0</v>
      </c>
      <c r="AT8" s="226">
        <v>11289109</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v>0</v>
      </c>
      <c r="AE9" s="276"/>
      <c r="AF9" s="276"/>
      <c r="AG9" s="276"/>
      <c r="AH9" s="279"/>
      <c r="AI9" s="222">
        <v>0</v>
      </c>
      <c r="AJ9" s="276"/>
      <c r="AK9" s="276"/>
      <c r="AL9" s="276"/>
      <c r="AM9" s="279"/>
      <c r="AN9" s="222">
        <v>0</v>
      </c>
      <c r="AO9" s="273"/>
      <c r="AP9" s="276"/>
      <c r="AQ9" s="276"/>
      <c r="AR9" s="276"/>
      <c r="AS9" s="222">
        <v>0</v>
      </c>
      <c r="AT9" s="226">
        <v>297068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v>0</v>
      </c>
      <c r="AE10" s="276"/>
      <c r="AF10" s="276"/>
      <c r="AG10" s="276"/>
      <c r="AH10" s="276"/>
      <c r="AI10" s="222">
        <v>0</v>
      </c>
      <c r="AJ10" s="276"/>
      <c r="AK10" s="276"/>
      <c r="AL10" s="276"/>
      <c r="AM10" s="276"/>
      <c r="AN10" s="222">
        <v>0</v>
      </c>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211597442</v>
      </c>
      <c r="E12" s="219">
        <f>'Pt 2 Premium and Claims'!E$54</f>
        <v>219803067</v>
      </c>
      <c r="F12" s="219">
        <f>'Pt 2 Premium and Claims'!F$54</f>
        <v>0</v>
      </c>
      <c r="G12" s="219">
        <f>'Pt 2 Premium and Claims'!G$54</f>
        <v>0</v>
      </c>
      <c r="H12" s="219">
        <f>'Pt 2 Premium and Claims'!H$54</f>
        <v>0</v>
      </c>
      <c r="I12" s="218">
        <f>'Pt 2 Premium and Claims'!I$54</f>
        <v>0</v>
      </c>
      <c r="J12" s="218">
        <f>'Pt 2 Premium and Claims'!J$54</f>
        <v>-360434</v>
      </c>
      <c r="K12" s="219">
        <f>'Pt 2 Premium and Claims'!K$54</f>
        <v>-32030</v>
      </c>
      <c r="L12" s="219">
        <f>'Pt 2 Premium and Claims'!L$54</f>
        <v>0</v>
      </c>
      <c r="M12" s="219">
        <f>'Pt 2 Premium and Claims'!M$54</f>
        <v>0</v>
      </c>
      <c r="N12" s="219">
        <f>'Pt 2 Premium and Claims'!N$54</f>
        <v>0</v>
      </c>
      <c r="O12" s="218">
        <f>'Pt 2 Premium and Claims'!O$54</f>
        <v>0</v>
      </c>
      <c r="P12" s="218">
        <f>'Pt 2 Premium and Claims'!P$54</f>
        <v>25984905</v>
      </c>
      <c r="Q12" s="219">
        <f>'Pt 2 Premium and Claims'!Q$54</f>
        <v>32128389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46086</v>
      </c>
      <c r="AB12" s="219">
        <f>'Pt 2 Premium and Claims'!AB$54</f>
        <v>0</v>
      </c>
      <c r="AC12" s="219">
        <f>'Pt 2 Premium and Claims'!AC$54</f>
        <v>0</v>
      </c>
      <c r="AD12" s="218">
        <f>'Pt 2 Premium and Claims'!AD$54</f>
        <v>0</v>
      </c>
      <c r="AE12" s="280"/>
      <c r="AF12" s="280"/>
      <c r="AG12" s="280"/>
      <c r="AH12" s="281"/>
      <c r="AI12" s="218">
        <f>'Pt 2 Premium and Claims'!AI$54</f>
        <v>-2782890</v>
      </c>
      <c r="AJ12" s="280"/>
      <c r="AK12" s="280"/>
      <c r="AL12" s="280"/>
      <c r="AM12" s="281"/>
      <c r="AN12" s="218">
        <f>'Pt 2 Premium and Claims'!AN$54</f>
        <v>0</v>
      </c>
      <c r="AO12" s="219">
        <f>'Pt 2 Premium and Claims'!AO$54</f>
        <v>0</v>
      </c>
      <c r="AP12" s="219">
        <f>'Pt 2 Premium and Claims'!AP$54</f>
        <v>0</v>
      </c>
      <c r="AQ12" s="219">
        <f>'Pt 2 Premium and Claims'!AQ$54</f>
        <v>0</v>
      </c>
      <c r="AR12" s="219">
        <f>'Pt 2 Premium and Claims'!AR$54</f>
        <v>0</v>
      </c>
      <c r="AS12" s="218">
        <f>'Pt 2 Premium and Claims'!AS$54</f>
        <v>0</v>
      </c>
      <c r="AT12" s="220">
        <f>'Pt 2 Premium and Claims'!AT$54</f>
        <v>20283807</v>
      </c>
      <c r="AU12" s="220">
        <f>'Pt 2 Premium and Claims'!AU$54</f>
        <v>-19202.43</v>
      </c>
      <c r="AV12" s="297"/>
      <c r="AW12" s="302"/>
    </row>
    <row r="13" spans="1:49" ht="25.5" x14ac:dyDescent="0.2">
      <c r="B13" s="245" t="s">
        <v>230</v>
      </c>
      <c r="C13" s="209" t="s">
        <v>37</v>
      </c>
      <c r="D13" s="222">
        <v>38522054</v>
      </c>
      <c r="E13" s="223">
        <v>38358645</v>
      </c>
      <c r="F13" s="223"/>
      <c r="G13" s="274"/>
      <c r="H13" s="275"/>
      <c r="I13" s="222">
        <v>0</v>
      </c>
      <c r="J13" s="222">
        <v>14892</v>
      </c>
      <c r="K13" s="223">
        <v>0</v>
      </c>
      <c r="L13" s="223"/>
      <c r="M13" s="274"/>
      <c r="N13" s="275"/>
      <c r="O13" s="222"/>
      <c r="P13" s="222">
        <v>5157199</v>
      </c>
      <c r="Q13" s="223">
        <v>5071498</v>
      </c>
      <c r="R13" s="223"/>
      <c r="S13" s="274"/>
      <c r="T13" s="275"/>
      <c r="U13" s="222">
        <v>0</v>
      </c>
      <c r="V13" s="223">
        <v>0</v>
      </c>
      <c r="W13" s="223"/>
      <c r="X13" s="222">
        <v>0</v>
      </c>
      <c r="Y13" s="223">
        <v>0</v>
      </c>
      <c r="Z13" s="223"/>
      <c r="AA13" s="222">
        <v>0</v>
      </c>
      <c r="AB13" s="223">
        <v>0</v>
      </c>
      <c r="AC13" s="223"/>
      <c r="AD13" s="222">
        <v>0</v>
      </c>
      <c r="AE13" s="276"/>
      <c r="AF13" s="276"/>
      <c r="AG13" s="276"/>
      <c r="AH13" s="276"/>
      <c r="AI13" s="222">
        <v>852</v>
      </c>
      <c r="AJ13" s="276"/>
      <c r="AK13" s="276"/>
      <c r="AL13" s="276"/>
      <c r="AM13" s="276"/>
      <c r="AN13" s="222">
        <v>0</v>
      </c>
      <c r="AO13" s="223"/>
      <c r="AP13" s="223"/>
      <c r="AQ13" s="274"/>
      <c r="AR13" s="275"/>
      <c r="AS13" s="222">
        <v>0</v>
      </c>
      <c r="AT13" s="226">
        <v>0</v>
      </c>
      <c r="AU13" s="226">
        <v>0</v>
      </c>
      <c r="AV13" s="296"/>
      <c r="AW13" s="303"/>
    </row>
    <row r="14" spans="1:49" ht="25.5" x14ac:dyDescent="0.2">
      <c r="B14" s="245" t="s">
        <v>231</v>
      </c>
      <c r="C14" s="209" t="s">
        <v>6</v>
      </c>
      <c r="D14" s="222">
        <v>4266358</v>
      </c>
      <c r="E14" s="223">
        <v>5662641</v>
      </c>
      <c r="F14" s="223"/>
      <c r="G14" s="273"/>
      <c r="H14" s="276"/>
      <c r="I14" s="222">
        <v>0</v>
      </c>
      <c r="J14" s="222">
        <v>-465</v>
      </c>
      <c r="K14" s="223">
        <v>11017</v>
      </c>
      <c r="L14" s="223"/>
      <c r="M14" s="273"/>
      <c r="N14" s="276"/>
      <c r="O14" s="222"/>
      <c r="P14" s="222">
        <v>672391</v>
      </c>
      <c r="Q14" s="223">
        <v>1724405</v>
      </c>
      <c r="R14" s="223"/>
      <c r="S14" s="273"/>
      <c r="T14" s="276"/>
      <c r="U14" s="222">
        <v>0</v>
      </c>
      <c r="V14" s="223">
        <v>0</v>
      </c>
      <c r="W14" s="223"/>
      <c r="X14" s="222">
        <v>0</v>
      </c>
      <c r="Y14" s="223">
        <v>0</v>
      </c>
      <c r="Z14" s="223"/>
      <c r="AA14" s="222">
        <v>0</v>
      </c>
      <c r="AB14" s="223">
        <v>0</v>
      </c>
      <c r="AC14" s="223"/>
      <c r="AD14" s="222">
        <v>0</v>
      </c>
      <c r="AE14" s="276"/>
      <c r="AF14" s="276"/>
      <c r="AG14" s="276"/>
      <c r="AH14" s="276"/>
      <c r="AI14" s="222">
        <v>0</v>
      </c>
      <c r="AJ14" s="276"/>
      <c r="AK14" s="276"/>
      <c r="AL14" s="276"/>
      <c r="AM14" s="276"/>
      <c r="AN14" s="222">
        <v>0</v>
      </c>
      <c r="AO14" s="223"/>
      <c r="AP14" s="223"/>
      <c r="AQ14" s="273"/>
      <c r="AR14" s="276"/>
      <c r="AS14" s="222">
        <v>0</v>
      </c>
      <c r="AT14" s="226">
        <v>1937747</v>
      </c>
      <c r="AU14" s="226">
        <v>0</v>
      </c>
      <c r="AV14" s="296"/>
      <c r="AW14" s="303"/>
    </row>
    <row r="15" spans="1:49" ht="38.25" x14ac:dyDescent="0.2">
      <c r="B15" s="245" t="s">
        <v>232</v>
      </c>
      <c r="C15" s="209" t="s">
        <v>7</v>
      </c>
      <c r="D15" s="222">
        <v>262843</v>
      </c>
      <c r="E15" s="223">
        <v>273791</v>
      </c>
      <c r="F15" s="223"/>
      <c r="G15" s="273"/>
      <c r="H15" s="279"/>
      <c r="I15" s="222">
        <v>0</v>
      </c>
      <c r="J15" s="222">
        <v>-2010</v>
      </c>
      <c r="K15" s="223">
        <v>0</v>
      </c>
      <c r="L15" s="223"/>
      <c r="M15" s="273"/>
      <c r="N15" s="279"/>
      <c r="O15" s="222"/>
      <c r="P15" s="222">
        <v>-45579</v>
      </c>
      <c r="Q15" s="223">
        <v>25748</v>
      </c>
      <c r="R15" s="223"/>
      <c r="S15" s="273"/>
      <c r="T15" s="279"/>
      <c r="U15" s="222">
        <v>0</v>
      </c>
      <c r="V15" s="223">
        <v>0</v>
      </c>
      <c r="W15" s="223"/>
      <c r="X15" s="222">
        <v>0</v>
      </c>
      <c r="Y15" s="223">
        <v>0</v>
      </c>
      <c r="Z15" s="223"/>
      <c r="AA15" s="222">
        <v>0</v>
      </c>
      <c r="AB15" s="223">
        <v>0</v>
      </c>
      <c r="AC15" s="223"/>
      <c r="AD15" s="222">
        <v>0</v>
      </c>
      <c r="AE15" s="276"/>
      <c r="AF15" s="276"/>
      <c r="AG15" s="276"/>
      <c r="AH15" s="279"/>
      <c r="AI15" s="222">
        <v>0</v>
      </c>
      <c r="AJ15" s="276"/>
      <c r="AK15" s="276"/>
      <c r="AL15" s="276"/>
      <c r="AM15" s="279"/>
      <c r="AN15" s="222">
        <v>0</v>
      </c>
      <c r="AO15" s="223"/>
      <c r="AP15" s="223"/>
      <c r="AQ15" s="273"/>
      <c r="AR15" s="279"/>
      <c r="AS15" s="222">
        <v>0</v>
      </c>
      <c r="AT15" s="226">
        <v>-3</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-10848</v>
      </c>
      <c r="Q16" s="274"/>
      <c r="R16" s="275"/>
      <c r="S16" s="276"/>
      <c r="T16" s="276"/>
      <c r="U16" s="222">
        <v>0</v>
      </c>
      <c r="V16" s="274"/>
      <c r="W16" s="275"/>
      <c r="X16" s="222">
        <v>0</v>
      </c>
      <c r="Y16" s="274"/>
      <c r="Z16" s="275"/>
      <c r="AA16" s="222">
        <v>0</v>
      </c>
      <c r="AB16" s="274"/>
      <c r="AC16" s="275"/>
      <c r="AD16" s="222">
        <v>0</v>
      </c>
      <c r="AE16" s="276"/>
      <c r="AF16" s="276"/>
      <c r="AG16" s="276"/>
      <c r="AH16" s="276"/>
      <c r="AI16" s="222">
        <v>3494190</v>
      </c>
      <c r="AJ16" s="276"/>
      <c r="AK16" s="276"/>
      <c r="AL16" s="276"/>
      <c r="AM16" s="276"/>
      <c r="AN16" s="222">
        <v>0</v>
      </c>
      <c r="AO16" s="274"/>
      <c r="AP16" s="275"/>
      <c r="AQ16" s="276"/>
      <c r="AR16" s="276"/>
      <c r="AS16" s="222">
        <v>0</v>
      </c>
      <c r="AT16" s="226">
        <v>16090609</v>
      </c>
      <c r="AU16" s="226">
        <v>0</v>
      </c>
      <c r="AV16" s="296"/>
      <c r="AW16" s="303"/>
    </row>
    <row r="17" spans="1:49" x14ac:dyDescent="0.2">
      <c r="B17" s="245" t="s">
        <v>234</v>
      </c>
      <c r="C17" s="209" t="s">
        <v>62</v>
      </c>
      <c r="D17" s="222">
        <v>-25312000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v>0</v>
      </c>
      <c r="AE17" s="276"/>
      <c r="AF17" s="276"/>
      <c r="AG17" s="276"/>
      <c r="AH17" s="276"/>
      <c r="AI17" s="222">
        <v>0</v>
      </c>
      <c r="AJ17" s="276"/>
      <c r="AK17" s="276"/>
      <c r="AL17" s="276"/>
      <c r="AM17" s="276"/>
      <c r="AN17" s="222">
        <v>0</v>
      </c>
      <c r="AO17" s="273"/>
      <c r="AP17" s="276"/>
      <c r="AQ17" s="276"/>
      <c r="AR17" s="276"/>
      <c r="AS17" s="222">
        <v>0</v>
      </c>
      <c r="AT17" s="226">
        <v>318584</v>
      </c>
      <c r="AU17" s="226">
        <v>0</v>
      </c>
      <c r="AV17" s="296"/>
      <c r="AW17" s="303"/>
    </row>
    <row r="18" spans="1:49" x14ac:dyDescent="0.2">
      <c r="B18" s="245" t="s">
        <v>235</v>
      </c>
      <c r="C18" s="209" t="s">
        <v>63</v>
      </c>
      <c r="D18" s="222">
        <v>9817107</v>
      </c>
      <c r="E18" s="273"/>
      <c r="F18" s="276"/>
      <c r="G18" s="276"/>
      <c r="H18" s="279"/>
      <c r="I18" s="277"/>
      <c r="J18" s="222">
        <v>0</v>
      </c>
      <c r="K18" s="273"/>
      <c r="L18" s="276"/>
      <c r="M18" s="276"/>
      <c r="N18" s="279"/>
      <c r="O18" s="277"/>
      <c r="P18" s="222">
        <v>828347</v>
      </c>
      <c r="Q18" s="273"/>
      <c r="R18" s="276"/>
      <c r="S18" s="276"/>
      <c r="T18" s="279"/>
      <c r="U18" s="222">
        <v>0</v>
      </c>
      <c r="V18" s="317"/>
      <c r="W18" s="276"/>
      <c r="X18" s="222">
        <v>0</v>
      </c>
      <c r="Y18" s="317"/>
      <c r="Z18" s="276"/>
      <c r="AA18" s="222">
        <v>0</v>
      </c>
      <c r="AB18" s="317"/>
      <c r="AC18" s="276"/>
      <c r="AD18" s="222">
        <v>0</v>
      </c>
      <c r="AE18" s="276"/>
      <c r="AF18" s="276"/>
      <c r="AG18" s="276"/>
      <c r="AH18" s="279"/>
      <c r="AI18" s="222">
        <v>0</v>
      </c>
      <c r="AJ18" s="276"/>
      <c r="AK18" s="276"/>
      <c r="AL18" s="276"/>
      <c r="AM18" s="279"/>
      <c r="AN18" s="222">
        <v>0</v>
      </c>
      <c r="AO18" s="273"/>
      <c r="AP18" s="276"/>
      <c r="AQ18" s="276"/>
      <c r="AR18" s="279"/>
      <c r="AS18" s="222">
        <v>0</v>
      </c>
      <c r="AT18" s="226">
        <v>0</v>
      </c>
      <c r="AU18" s="226">
        <v>0</v>
      </c>
      <c r="AV18" s="296"/>
      <c r="AW18" s="303"/>
    </row>
    <row r="19" spans="1:49" x14ac:dyDescent="0.2">
      <c r="B19" s="245" t="s">
        <v>236</v>
      </c>
      <c r="C19" s="209" t="s">
        <v>64</v>
      </c>
      <c r="D19" s="222">
        <v>2732864</v>
      </c>
      <c r="E19" s="273"/>
      <c r="F19" s="276"/>
      <c r="G19" s="276"/>
      <c r="H19" s="276"/>
      <c r="I19" s="277"/>
      <c r="J19" s="222">
        <v>0</v>
      </c>
      <c r="K19" s="273"/>
      <c r="L19" s="276"/>
      <c r="M19" s="276"/>
      <c r="N19" s="276"/>
      <c r="O19" s="277"/>
      <c r="P19" s="222">
        <v>657985</v>
      </c>
      <c r="Q19" s="273"/>
      <c r="R19" s="276"/>
      <c r="S19" s="276"/>
      <c r="T19" s="276"/>
      <c r="U19" s="222">
        <v>0</v>
      </c>
      <c r="V19" s="273"/>
      <c r="W19" s="276"/>
      <c r="X19" s="222">
        <v>0</v>
      </c>
      <c r="Y19" s="273"/>
      <c r="Z19" s="276"/>
      <c r="AA19" s="222">
        <v>0</v>
      </c>
      <c r="AB19" s="273"/>
      <c r="AC19" s="276"/>
      <c r="AD19" s="222">
        <v>0</v>
      </c>
      <c r="AE19" s="276"/>
      <c r="AF19" s="276"/>
      <c r="AG19" s="276"/>
      <c r="AH19" s="276"/>
      <c r="AI19" s="222">
        <v>0</v>
      </c>
      <c r="AJ19" s="276"/>
      <c r="AK19" s="276"/>
      <c r="AL19" s="276"/>
      <c r="AM19" s="276"/>
      <c r="AN19" s="222">
        <v>0</v>
      </c>
      <c r="AO19" s="273"/>
      <c r="AP19" s="276"/>
      <c r="AQ19" s="276"/>
      <c r="AR19" s="276"/>
      <c r="AS19" s="222">
        <v>0</v>
      </c>
      <c r="AT19" s="226">
        <v>0</v>
      </c>
      <c r="AU19" s="226">
        <v>0</v>
      </c>
      <c r="AV19" s="296"/>
      <c r="AW19" s="303"/>
    </row>
    <row r="20" spans="1:49" x14ac:dyDescent="0.2">
      <c r="B20" s="245" t="s">
        <v>237</v>
      </c>
      <c r="C20" s="209" t="s">
        <v>65</v>
      </c>
      <c r="D20" s="222">
        <v>13512754</v>
      </c>
      <c r="E20" s="273"/>
      <c r="F20" s="276"/>
      <c r="G20" s="276"/>
      <c r="H20" s="276"/>
      <c r="I20" s="277"/>
      <c r="J20" s="222">
        <v>0</v>
      </c>
      <c r="K20" s="273"/>
      <c r="L20" s="276"/>
      <c r="M20" s="276"/>
      <c r="N20" s="276"/>
      <c r="O20" s="277"/>
      <c r="P20" s="222">
        <v>57233</v>
      </c>
      <c r="Q20" s="273"/>
      <c r="R20" s="276"/>
      <c r="S20" s="276"/>
      <c r="T20" s="276"/>
      <c r="U20" s="222">
        <v>0</v>
      </c>
      <c r="V20" s="273"/>
      <c r="W20" s="276"/>
      <c r="X20" s="222">
        <v>0</v>
      </c>
      <c r="Y20" s="273"/>
      <c r="Z20" s="276"/>
      <c r="AA20" s="222">
        <v>0</v>
      </c>
      <c r="AB20" s="273"/>
      <c r="AC20" s="276"/>
      <c r="AD20" s="222">
        <v>0</v>
      </c>
      <c r="AE20" s="276"/>
      <c r="AF20" s="276"/>
      <c r="AG20" s="276"/>
      <c r="AH20" s="276"/>
      <c r="AI20" s="222">
        <v>0</v>
      </c>
      <c r="AJ20" s="276"/>
      <c r="AK20" s="276"/>
      <c r="AL20" s="276"/>
      <c r="AM20" s="276"/>
      <c r="AN20" s="222">
        <v>0</v>
      </c>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v>0</v>
      </c>
      <c r="AE21" s="276"/>
      <c r="AF21" s="276"/>
      <c r="AG21" s="276"/>
      <c r="AH21" s="276"/>
      <c r="AI21" s="222">
        <v>0</v>
      </c>
      <c r="AJ21" s="276"/>
      <c r="AK21" s="276"/>
      <c r="AL21" s="276"/>
      <c r="AM21" s="276"/>
      <c r="AN21" s="222">
        <v>0</v>
      </c>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f>'Pt 2 Premium and Claims'!AD$55</f>
        <v>0</v>
      </c>
      <c r="AE22" s="276"/>
      <c r="AF22" s="276"/>
      <c r="AG22" s="276"/>
      <c r="AH22" s="276"/>
      <c r="AI22" s="227">
        <f>'Pt 2 Premium and Claims'!AI$55</f>
        <v>0</v>
      </c>
      <c r="AJ22" s="276"/>
      <c r="AK22" s="276"/>
      <c r="AL22" s="276"/>
      <c r="AM22" s="276"/>
      <c r="AN22" s="227">
        <f>'Pt 2 Premium and Claims'!AN$55</f>
        <v>0</v>
      </c>
      <c r="AO22" s="228">
        <f>'Pt 2 Premium and Claims'!AO$55</f>
        <v>0</v>
      </c>
      <c r="AP22" s="228">
        <f>'Pt 2 Premium and Claims'!AP$55</f>
        <v>0</v>
      </c>
      <c r="AQ22" s="228">
        <f>'Pt 2 Premium and Claims'!AQ$55</f>
        <v>0</v>
      </c>
      <c r="AR22" s="228">
        <f>'Pt 2 Premium and Claims'!AR$55</f>
        <v>0</v>
      </c>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18026628</v>
      </c>
      <c r="E25" s="223">
        <v>18026628</v>
      </c>
      <c r="F25" s="223"/>
      <c r="G25" s="223"/>
      <c r="H25" s="223"/>
      <c r="I25" s="222">
        <v>0</v>
      </c>
      <c r="J25" s="222">
        <v>163528</v>
      </c>
      <c r="K25" s="223">
        <v>163528</v>
      </c>
      <c r="L25" s="223"/>
      <c r="M25" s="223"/>
      <c r="N25" s="223"/>
      <c r="O25" s="222"/>
      <c r="P25" s="222">
        <v>846391</v>
      </c>
      <c r="Q25" s="223">
        <v>846391</v>
      </c>
      <c r="R25" s="223"/>
      <c r="S25" s="223"/>
      <c r="T25" s="223"/>
      <c r="U25" s="222">
        <v>0</v>
      </c>
      <c r="V25" s="223">
        <v>0</v>
      </c>
      <c r="W25" s="223"/>
      <c r="X25" s="222">
        <v>0</v>
      </c>
      <c r="Y25" s="223">
        <v>0</v>
      </c>
      <c r="Z25" s="223"/>
      <c r="AA25" s="222">
        <v>-18073</v>
      </c>
      <c r="AB25" s="223">
        <v>-18073</v>
      </c>
      <c r="AC25" s="223"/>
      <c r="AD25" s="222">
        <v>0</v>
      </c>
      <c r="AE25" s="276"/>
      <c r="AF25" s="276"/>
      <c r="AG25" s="276"/>
      <c r="AH25" s="279"/>
      <c r="AI25" s="222">
        <v>173</v>
      </c>
      <c r="AJ25" s="276"/>
      <c r="AK25" s="276"/>
      <c r="AL25" s="276"/>
      <c r="AM25" s="279"/>
      <c r="AN25" s="222">
        <v>0</v>
      </c>
      <c r="AO25" s="223"/>
      <c r="AP25" s="223"/>
      <c r="AQ25" s="223"/>
      <c r="AR25" s="223"/>
      <c r="AS25" s="222">
        <v>0</v>
      </c>
      <c r="AT25" s="226">
        <v>2701508</v>
      </c>
      <c r="AU25" s="226">
        <v>0</v>
      </c>
      <c r="AV25" s="226">
        <v>7034654</v>
      </c>
      <c r="AW25" s="303"/>
    </row>
    <row r="26" spans="1:49" s="11" customFormat="1" x14ac:dyDescent="0.2">
      <c r="A26" s="41"/>
      <c r="B26" s="248" t="s">
        <v>242</v>
      </c>
      <c r="C26" s="209"/>
      <c r="D26" s="222">
        <v>210074</v>
      </c>
      <c r="E26" s="223">
        <v>210074</v>
      </c>
      <c r="F26" s="223"/>
      <c r="G26" s="223"/>
      <c r="H26" s="223"/>
      <c r="I26" s="222">
        <v>0</v>
      </c>
      <c r="J26" s="222">
        <v>52</v>
      </c>
      <c r="K26" s="223">
        <v>52</v>
      </c>
      <c r="L26" s="223"/>
      <c r="M26" s="223"/>
      <c r="N26" s="223"/>
      <c r="O26" s="222"/>
      <c r="P26" s="222">
        <v>51236</v>
      </c>
      <c r="Q26" s="223">
        <v>51236</v>
      </c>
      <c r="R26" s="223"/>
      <c r="S26" s="223"/>
      <c r="T26" s="223"/>
      <c r="U26" s="222">
        <v>0</v>
      </c>
      <c r="V26" s="223">
        <v>0</v>
      </c>
      <c r="W26" s="223"/>
      <c r="X26" s="222">
        <v>0</v>
      </c>
      <c r="Y26" s="223">
        <v>0</v>
      </c>
      <c r="Z26" s="223"/>
      <c r="AA26" s="222">
        <v>0</v>
      </c>
      <c r="AB26" s="223">
        <v>0</v>
      </c>
      <c r="AC26" s="223"/>
      <c r="AD26" s="222">
        <v>0</v>
      </c>
      <c r="AE26" s="276"/>
      <c r="AF26" s="276"/>
      <c r="AG26" s="276"/>
      <c r="AH26" s="276"/>
      <c r="AI26" s="222">
        <v>0</v>
      </c>
      <c r="AJ26" s="276"/>
      <c r="AK26" s="276"/>
      <c r="AL26" s="276"/>
      <c r="AM26" s="276"/>
      <c r="AN26" s="222">
        <v>0</v>
      </c>
      <c r="AO26" s="223"/>
      <c r="AP26" s="223"/>
      <c r="AQ26" s="223"/>
      <c r="AR26" s="223"/>
      <c r="AS26" s="222">
        <v>0</v>
      </c>
      <c r="AT26" s="226">
        <v>0</v>
      </c>
      <c r="AU26" s="226">
        <v>0</v>
      </c>
      <c r="AV26" s="226">
        <v>0</v>
      </c>
      <c r="AW26" s="303"/>
    </row>
    <row r="27" spans="1:49" s="11" customFormat="1" x14ac:dyDescent="0.2">
      <c r="B27" s="248" t="s">
        <v>243</v>
      </c>
      <c r="C27" s="209"/>
      <c r="D27" s="222">
        <v>5379272</v>
      </c>
      <c r="E27" s="223">
        <v>5379272</v>
      </c>
      <c r="F27" s="223"/>
      <c r="G27" s="223"/>
      <c r="H27" s="223"/>
      <c r="I27" s="222">
        <v>0</v>
      </c>
      <c r="J27" s="222">
        <v>237</v>
      </c>
      <c r="K27" s="223">
        <v>237</v>
      </c>
      <c r="L27" s="223"/>
      <c r="M27" s="223"/>
      <c r="N27" s="223"/>
      <c r="O27" s="222"/>
      <c r="P27" s="222">
        <v>420774</v>
      </c>
      <c r="Q27" s="223">
        <v>420774</v>
      </c>
      <c r="R27" s="223"/>
      <c r="S27" s="223"/>
      <c r="T27" s="223"/>
      <c r="U27" s="222">
        <v>0</v>
      </c>
      <c r="V27" s="223">
        <v>0</v>
      </c>
      <c r="W27" s="223"/>
      <c r="X27" s="222">
        <v>0</v>
      </c>
      <c r="Y27" s="223">
        <v>0</v>
      </c>
      <c r="Z27" s="223"/>
      <c r="AA27" s="222">
        <v>0</v>
      </c>
      <c r="AB27" s="223">
        <v>0</v>
      </c>
      <c r="AC27" s="223"/>
      <c r="AD27" s="222">
        <v>0</v>
      </c>
      <c r="AE27" s="276"/>
      <c r="AF27" s="276"/>
      <c r="AG27" s="276"/>
      <c r="AH27" s="276"/>
      <c r="AI27" s="222">
        <v>0</v>
      </c>
      <c r="AJ27" s="276"/>
      <c r="AK27" s="276"/>
      <c r="AL27" s="276"/>
      <c r="AM27" s="276"/>
      <c r="AN27" s="222">
        <v>0</v>
      </c>
      <c r="AO27" s="223"/>
      <c r="AP27" s="223"/>
      <c r="AQ27" s="223"/>
      <c r="AR27" s="223"/>
      <c r="AS27" s="222">
        <v>0</v>
      </c>
      <c r="AT27" s="226">
        <v>658589</v>
      </c>
      <c r="AU27" s="226">
        <v>0</v>
      </c>
      <c r="AV27" s="299"/>
      <c r="AW27" s="303"/>
    </row>
    <row r="28" spans="1:49" s="11" customFormat="1" x14ac:dyDescent="0.2">
      <c r="A28" s="41"/>
      <c r="B28" s="248" t="s">
        <v>244</v>
      </c>
      <c r="C28" s="209"/>
      <c r="D28" s="222">
        <v>541408</v>
      </c>
      <c r="E28" s="223">
        <v>541408</v>
      </c>
      <c r="F28" s="223"/>
      <c r="G28" s="223"/>
      <c r="H28" s="223"/>
      <c r="I28" s="222">
        <v>0</v>
      </c>
      <c r="J28" s="222">
        <v>24</v>
      </c>
      <c r="K28" s="223">
        <v>24</v>
      </c>
      <c r="L28" s="223"/>
      <c r="M28" s="223"/>
      <c r="N28" s="223"/>
      <c r="O28" s="222"/>
      <c r="P28" s="222">
        <v>42350</v>
      </c>
      <c r="Q28" s="223">
        <v>42350</v>
      </c>
      <c r="R28" s="223"/>
      <c r="S28" s="223"/>
      <c r="T28" s="223"/>
      <c r="U28" s="222">
        <v>0</v>
      </c>
      <c r="V28" s="223">
        <v>0</v>
      </c>
      <c r="W28" s="223"/>
      <c r="X28" s="222">
        <v>0</v>
      </c>
      <c r="Y28" s="223">
        <v>0</v>
      </c>
      <c r="Z28" s="223"/>
      <c r="AA28" s="222">
        <v>-4708</v>
      </c>
      <c r="AB28" s="223">
        <v>-4708</v>
      </c>
      <c r="AC28" s="223"/>
      <c r="AD28" s="222">
        <v>0</v>
      </c>
      <c r="AE28" s="276"/>
      <c r="AF28" s="276"/>
      <c r="AG28" s="276"/>
      <c r="AH28" s="276"/>
      <c r="AI28" s="222">
        <v>0</v>
      </c>
      <c r="AJ28" s="276"/>
      <c r="AK28" s="276"/>
      <c r="AL28" s="276"/>
      <c r="AM28" s="276"/>
      <c r="AN28" s="222">
        <v>0</v>
      </c>
      <c r="AO28" s="223"/>
      <c r="AP28" s="223"/>
      <c r="AQ28" s="223"/>
      <c r="AR28" s="223"/>
      <c r="AS28" s="222">
        <v>0</v>
      </c>
      <c r="AT28" s="226">
        <v>131916</v>
      </c>
      <c r="AU28" s="226">
        <v>0</v>
      </c>
      <c r="AV28" s="226">
        <v>2203734</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4395840</v>
      </c>
      <c r="E30" s="223">
        <v>4395840</v>
      </c>
      <c r="F30" s="223"/>
      <c r="G30" s="223"/>
      <c r="H30" s="223"/>
      <c r="I30" s="222">
        <v>0</v>
      </c>
      <c r="J30" s="222">
        <v>-418</v>
      </c>
      <c r="K30" s="223">
        <v>-418</v>
      </c>
      <c r="L30" s="223"/>
      <c r="M30" s="223"/>
      <c r="N30" s="223"/>
      <c r="O30" s="222"/>
      <c r="P30" s="222">
        <v>531176</v>
      </c>
      <c r="Q30" s="223">
        <v>531176</v>
      </c>
      <c r="R30" s="223"/>
      <c r="S30" s="223"/>
      <c r="T30" s="223"/>
      <c r="U30" s="222">
        <v>0</v>
      </c>
      <c r="V30" s="223">
        <v>0</v>
      </c>
      <c r="W30" s="223"/>
      <c r="X30" s="222">
        <v>0</v>
      </c>
      <c r="Y30" s="223">
        <v>0</v>
      </c>
      <c r="Z30" s="223"/>
      <c r="AA30" s="222">
        <v>-5289</v>
      </c>
      <c r="AB30" s="223">
        <v>-5289</v>
      </c>
      <c r="AC30" s="223"/>
      <c r="AD30" s="222">
        <v>0</v>
      </c>
      <c r="AE30" s="276"/>
      <c r="AF30" s="276"/>
      <c r="AG30" s="276"/>
      <c r="AH30" s="276"/>
      <c r="AI30" s="222">
        <v>0</v>
      </c>
      <c r="AJ30" s="276"/>
      <c r="AK30" s="276"/>
      <c r="AL30" s="276"/>
      <c r="AM30" s="276"/>
      <c r="AN30" s="222">
        <v>0</v>
      </c>
      <c r="AO30" s="223"/>
      <c r="AP30" s="223"/>
      <c r="AQ30" s="223"/>
      <c r="AR30" s="223"/>
      <c r="AS30" s="222">
        <v>0</v>
      </c>
      <c r="AT30" s="226">
        <v>415544</v>
      </c>
      <c r="AU30" s="226">
        <v>0</v>
      </c>
      <c r="AV30" s="226">
        <v>388555</v>
      </c>
      <c r="AW30" s="303"/>
    </row>
    <row r="31" spans="1:49" x14ac:dyDescent="0.2">
      <c r="B31" s="248" t="s">
        <v>247</v>
      </c>
      <c r="C31" s="209"/>
      <c r="D31" s="222">
        <v>2205156</v>
      </c>
      <c r="E31" s="223">
        <v>2205156</v>
      </c>
      <c r="F31" s="223"/>
      <c r="G31" s="223"/>
      <c r="H31" s="223"/>
      <c r="I31" s="222">
        <v>0</v>
      </c>
      <c r="J31" s="222">
        <v>86</v>
      </c>
      <c r="K31" s="223">
        <v>86</v>
      </c>
      <c r="L31" s="223"/>
      <c r="M31" s="223"/>
      <c r="N31" s="223"/>
      <c r="O31" s="222"/>
      <c r="P31" s="222">
        <v>351489</v>
      </c>
      <c r="Q31" s="223">
        <v>351489</v>
      </c>
      <c r="R31" s="223"/>
      <c r="S31" s="223"/>
      <c r="T31" s="223"/>
      <c r="U31" s="222">
        <v>0</v>
      </c>
      <c r="V31" s="223">
        <v>0</v>
      </c>
      <c r="W31" s="223"/>
      <c r="X31" s="222">
        <v>0</v>
      </c>
      <c r="Y31" s="223">
        <v>0</v>
      </c>
      <c r="Z31" s="223"/>
      <c r="AA31" s="222">
        <v>23</v>
      </c>
      <c r="AB31" s="223">
        <v>23</v>
      </c>
      <c r="AC31" s="223"/>
      <c r="AD31" s="222">
        <v>0</v>
      </c>
      <c r="AE31" s="276"/>
      <c r="AF31" s="276"/>
      <c r="AG31" s="276"/>
      <c r="AH31" s="276"/>
      <c r="AI31" s="222">
        <v>0</v>
      </c>
      <c r="AJ31" s="276"/>
      <c r="AK31" s="276"/>
      <c r="AL31" s="276"/>
      <c r="AM31" s="276"/>
      <c r="AN31" s="222">
        <v>0</v>
      </c>
      <c r="AO31" s="223"/>
      <c r="AP31" s="223"/>
      <c r="AQ31" s="223"/>
      <c r="AR31" s="223"/>
      <c r="AS31" s="222">
        <v>0</v>
      </c>
      <c r="AT31" s="226">
        <v>250395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4539339</v>
      </c>
      <c r="E34" s="223">
        <v>4539339</v>
      </c>
      <c r="F34" s="223"/>
      <c r="G34" s="223"/>
      <c r="H34" s="223"/>
      <c r="I34" s="222">
        <v>0</v>
      </c>
      <c r="J34" s="222">
        <v>0</v>
      </c>
      <c r="K34" s="223">
        <v>0</v>
      </c>
      <c r="L34" s="223"/>
      <c r="M34" s="223"/>
      <c r="N34" s="223"/>
      <c r="O34" s="222"/>
      <c r="P34" s="222">
        <v>405733</v>
      </c>
      <c r="Q34" s="223">
        <v>405733</v>
      </c>
      <c r="R34" s="223"/>
      <c r="S34" s="223"/>
      <c r="T34" s="223"/>
      <c r="U34" s="222">
        <v>0</v>
      </c>
      <c r="V34" s="223">
        <v>0</v>
      </c>
      <c r="W34" s="223"/>
      <c r="X34" s="222">
        <v>0</v>
      </c>
      <c r="Y34" s="223">
        <v>0</v>
      </c>
      <c r="Z34" s="223"/>
      <c r="AA34" s="222">
        <v>0</v>
      </c>
      <c r="AB34" s="223">
        <v>0</v>
      </c>
      <c r="AC34" s="223"/>
      <c r="AD34" s="222">
        <v>0</v>
      </c>
      <c r="AE34" s="276"/>
      <c r="AF34" s="276"/>
      <c r="AG34" s="276"/>
      <c r="AH34" s="276"/>
      <c r="AI34" s="222">
        <v>0</v>
      </c>
      <c r="AJ34" s="276"/>
      <c r="AK34" s="276"/>
      <c r="AL34" s="276"/>
      <c r="AM34" s="276"/>
      <c r="AN34" s="222">
        <v>0</v>
      </c>
      <c r="AO34" s="223"/>
      <c r="AP34" s="223"/>
      <c r="AQ34" s="223"/>
      <c r="AR34" s="223"/>
      <c r="AS34" s="277"/>
      <c r="AT34" s="226">
        <v>0</v>
      </c>
      <c r="AU34" s="226">
        <v>0</v>
      </c>
      <c r="AV34" s="226">
        <v>0</v>
      </c>
      <c r="AW34" s="303"/>
    </row>
    <row r="35" spans="1:49" x14ac:dyDescent="0.2">
      <c r="B35" s="248" t="s">
        <v>251</v>
      </c>
      <c r="C35" s="209"/>
      <c r="D35" s="222">
        <v>-7238</v>
      </c>
      <c r="E35" s="223">
        <v>-7238</v>
      </c>
      <c r="F35" s="223"/>
      <c r="G35" s="223"/>
      <c r="H35" s="223"/>
      <c r="I35" s="222">
        <v>0</v>
      </c>
      <c r="J35" s="222">
        <v>-18</v>
      </c>
      <c r="K35" s="223">
        <v>-18</v>
      </c>
      <c r="L35" s="223"/>
      <c r="M35" s="223"/>
      <c r="N35" s="223"/>
      <c r="O35" s="222"/>
      <c r="P35" s="222">
        <v>-22693</v>
      </c>
      <c r="Q35" s="223">
        <v>-22693</v>
      </c>
      <c r="R35" s="223"/>
      <c r="S35" s="223"/>
      <c r="T35" s="223"/>
      <c r="U35" s="222">
        <v>0</v>
      </c>
      <c r="V35" s="223">
        <v>0</v>
      </c>
      <c r="W35" s="223"/>
      <c r="X35" s="222">
        <v>0</v>
      </c>
      <c r="Y35" s="223">
        <v>0</v>
      </c>
      <c r="Z35" s="223"/>
      <c r="AA35" s="222">
        <v>0</v>
      </c>
      <c r="AB35" s="223">
        <v>0</v>
      </c>
      <c r="AC35" s="223"/>
      <c r="AD35" s="222">
        <v>0</v>
      </c>
      <c r="AE35" s="276"/>
      <c r="AF35" s="276"/>
      <c r="AG35" s="276"/>
      <c r="AH35" s="276"/>
      <c r="AI35" s="222">
        <v>0</v>
      </c>
      <c r="AJ35" s="276"/>
      <c r="AK35" s="276"/>
      <c r="AL35" s="276"/>
      <c r="AM35" s="276"/>
      <c r="AN35" s="222">
        <v>0</v>
      </c>
      <c r="AO35" s="223"/>
      <c r="AP35" s="223"/>
      <c r="AQ35" s="223"/>
      <c r="AR35" s="223"/>
      <c r="AS35" s="222">
        <v>0</v>
      </c>
      <c r="AT35" s="226">
        <v>-5059</v>
      </c>
      <c r="AU35" s="226">
        <v>0</v>
      </c>
      <c r="AV35" s="226">
        <v>-151418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238570</v>
      </c>
      <c r="E37" s="231">
        <v>215503</v>
      </c>
      <c r="F37" s="231"/>
      <c r="G37" s="231"/>
      <c r="H37" s="231"/>
      <c r="I37" s="230">
        <v>0</v>
      </c>
      <c r="J37" s="230">
        <v>310</v>
      </c>
      <c r="K37" s="231">
        <v>2</v>
      </c>
      <c r="L37" s="231"/>
      <c r="M37" s="231"/>
      <c r="N37" s="231"/>
      <c r="O37" s="230"/>
      <c r="P37" s="230">
        <v>29825</v>
      </c>
      <c r="Q37" s="231">
        <v>21172</v>
      </c>
      <c r="R37" s="231"/>
      <c r="S37" s="231"/>
      <c r="T37" s="231"/>
      <c r="U37" s="230">
        <v>0</v>
      </c>
      <c r="V37" s="231">
        <v>0</v>
      </c>
      <c r="W37" s="231"/>
      <c r="X37" s="230">
        <v>0</v>
      </c>
      <c r="Y37" s="231">
        <v>0</v>
      </c>
      <c r="Z37" s="231"/>
      <c r="AA37" s="230">
        <v>0</v>
      </c>
      <c r="AB37" s="231">
        <v>0</v>
      </c>
      <c r="AC37" s="231"/>
      <c r="AD37" s="230">
        <v>0</v>
      </c>
      <c r="AE37" s="280"/>
      <c r="AF37" s="280"/>
      <c r="AG37" s="280"/>
      <c r="AH37" s="281"/>
      <c r="AI37" s="230">
        <v>1687</v>
      </c>
      <c r="AJ37" s="280"/>
      <c r="AK37" s="280"/>
      <c r="AL37" s="280"/>
      <c r="AM37" s="281"/>
      <c r="AN37" s="230">
        <v>0</v>
      </c>
      <c r="AO37" s="231"/>
      <c r="AP37" s="231"/>
      <c r="AQ37" s="231"/>
      <c r="AR37" s="231"/>
      <c r="AS37" s="230">
        <v>0</v>
      </c>
      <c r="AT37" s="232">
        <v>5737</v>
      </c>
      <c r="AU37" s="232">
        <v>0</v>
      </c>
      <c r="AV37" s="232">
        <v>16013</v>
      </c>
      <c r="AW37" s="302"/>
    </row>
    <row r="38" spans="1:49" x14ac:dyDescent="0.2">
      <c r="B38" s="245" t="s">
        <v>254</v>
      </c>
      <c r="C38" s="209" t="s">
        <v>16</v>
      </c>
      <c r="D38" s="222">
        <v>77092</v>
      </c>
      <c r="E38" s="223">
        <v>53299</v>
      </c>
      <c r="F38" s="223"/>
      <c r="G38" s="223"/>
      <c r="H38" s="223"/>
      <c r="I38" s="222">
        <v>0</v>
      </c>
      <c r="J38" s="222">
        <v>305</v>
      </c>
      <c r="K38" s="223">
        <v>-1</v>
      </c>
      <c r="L38" s="223"/>
      <c r="M38" s="223"/>
      <c r="N38" s="223"/>
      <c r="O38" s="222"/>
      <c r="P38" s="222">
        <v>13614</v>
      </c>
      <c r="Q38" s="223">
        <v>4672</v>
      </c>
      <c r="R38" s="223"/>
      <c r="S38" s="223"/>
      <c r="T38" s="223"/>
      <c r="U38" s="222">
        <v>0</v>
      </c>
      <c r="V38" s="223">
        <v>0</v>
      </c>
      <c r="W38" s="223"/>
      <c r="X38" s="222">
        <v>0</v>
      </c>
      <c r="Y38" s="223">
        <v>0</v>
      </c>
      <c r="Z38" s="223"/>
      <c r="AA38" s="222">
        <v>0</v>
      </c>
      <c r="AB38" s="223">
        <v>0</v>
      </c>
      <c r="AC38" s="223"/>
      <c r="AD38" s="222">
        <v>0</v>
      </c>
      <c r="AE38" s="276"/>
      <c r="AF38" s="276"/>
      <c r="AG38" s="276"/>
      <c r="AH38" s="276"/>
      <c r="AI38" s="222">
        <v>0</v>
      </c>
      <c r="AJ38" s="276"/>
      <c r="AK38" s="276"/>
      <c r="AL38" s="276"/>
      <c r="AM38" s="276"/>
      <c r="AN38" s="222">
        <v>0</v>
      </c>
      <c r="AO38" s="223"/>
      <c r="AP38" s="223"/>
      <c r="AQ38" s="223"/>
      <c r="AR38" s="223"/>
      <c r="AS38" s="222">
        <v>0</v>
      </c>
      <c r="AT38" s="226">
        <v>640</v>
      </c>
      <c r="AU38" s="226">
        <v>0</v>
      </c>
      <c r="AV38" s="226">
        <v>651</v>
      </c>
      <c r="AW38" s="303"/>
    </row>
    <row r="39" spans="1:49" x14ac:dyDescent="0.2">
      <c r="B39" s="248" t="s">
        <v>255</v>
      </c>
      <c r="C39" s="209" t="s">
        <v>17</v>
      </c>
      <c r="D39" s="222">
        <v>938124</v>
      </c>
      <c r="E39" s="223">
        <v>883352</v>
      </c>
      <c r="F39" s="223"/>
      <c r="G39" s="223"/>
      <c r="H39" s="223"/>
      <c r="I39" s="222">
        <v>0</v>
      </c>
      <c r="J39" s="222">
        <v>313</v>
      </c>
      <c r="K39" s="223">
        <v>-1</v>
      </c>
      <c r="L39" s="223"/>
      <c r="M39" s="223"/>
      <c r="N39" s="223"/>
      <c r="O39" s="222"/>
      <c r="P39" s="222">
        <v>50880</v>
      </c>
      <c r="Q39" s="223">
        <v>42398</v>
      </c>
      <c r="R39" s="223"/>
      <c r="S39" s="223"/>
      <c r="T39" s="223"/>
      <c r="U39" s="222">
        <v>0</v>
      </c>
      <c r="V39" s="223">
        <v>0</v>
      </c>
      <c r="W39" s="223"/>
      <c r="X39" s="222">
        <v>0</v>
      </c>
      <c r="Y39" s="223">
        <v>0</v>
      </c>
      <c r="Z39" s="223"/>
      <c r="AA39" s="222">
        <v>0</v>
      </c>
      <c r="AB39" s="223">
        <v>0</v>
      </c>
      <c r="AC39" s="223"/>
      <c r="AD39" s="222">
        <v>0</v>
      </c>
      <c r="AE39" s="276"/>
      <c r="AF39" s="276"/>
      <c r="AG39" s="276"/>
      <c r="AH39" s="276"/>
      <c r="AI39" s="222">
        <v>0</v>
      </c>
      <c r="AJ39" s="276"/>
      <c r="AK39" s="276"/>
      <c r="AL39" s="276"/>
      <c r="AM39" s="276"/>
      <c r="AN39" s="222">
        <v>0</v>
      </c>
      <c r="AO39" s="223"/>
      <c r="AP39" s="223"/>
      <c r="AQ39" s="223"/>
      <c r="AR39" s="223"/>
      <c r="AS39" s="222">
        <v>0</v>
      </c>
      <c r="AT39" s="226">
        <v>3331</v>
      </c>
      <c r="AU39" s="226">
        <v>0</v>
      </c>
      <c r="AV39" s="226">
        <v>28861</v>
      </c>
      <c r="AW39" s="303"/>
    </row>
    <row r="40" spans="1:49" x14ac:dyDescent="0.2">
      <c r="B40" s="248" t="s">
        <v>256</v>
      </c>
      <c r="C40" s="209" t="s">
        <v>38</v>
      </c>
      <c r="D40" s="222">
        <v>169215</v>
      </c>
      <c r="E40" s="223">
        <v>145779</v>
      </c>
      <c r="F40" s="223"/>
      <c r="G40" s="223"/>
      <c r="H40" s="223"/>
      <c r="I40" s="222">
        <v>0</v>
      </c>
      <c r="J40" s="222">
        <v>316</v>
      </c>
      <c r="K40" s="223">
        <v>1</v>
      </c>
      <c r="L40" s="223"/>
      <c r="M40" s="223"/>
      <c r="N40" s="223"/>
      <c r="O40" s="222"/>
      <c r="P40" s="222">
        <v>19913</v>
      </c>
      <c r="Q40" s="223">
        <v>11149</v>
      </c>
      <c r="R40" s="223"/>
      <c r="S40" s="223"/>
      <c r="T40" s="223"/>
      <c r="U40" s="222">
        <v>0</v>
      </c>
      <c r="V40" s="223">
        <v>0</v>
      </c>
      <c r="W40" s="223"/>
      <c r="X40" s="222">
        <v>0</v>
      </c>
      <c r="Y40" s="223">
        <v>0</v>
      </c>
      <c r="Z40" s="223"/>
      <c r="AA40" s="222">
        <v>0</v>
      </c>
      <c r="AB40" s="223">
        <v>0</v>
      </c>
      <c r="AC40" s="223"/>
      <c r="AD40" s="222">
        <v>0</v>
      </c>
      <c r="AE40" s="276"/>
      <c r="AF40" s="276"/>
      <c r="AG40" s="276"/>
      <c r="AH40" s="276"/>
      <c r="AI40" s="222">
        <v>1234</v>
      </c>
      <c r="AJ40" s="276"/>
      <c r="AK40" s="276"/>
      <c r="AL40" s="276"/>
      <c r="AM40" s="276"/>
      <c r="AN40" s="222">
        <v>0</v>
      </c>
      <c r="AO40" s="223"/>
      <c r="AP40" s="223"/>
      <c r="AQ40" s="223"/>
      <c r="AR40" s="223"/>
      <c r="AS40" s="222">
        <v>0</v>
      </c>
      <c r="AT40" s="226">
        <v>3685</v>
      </c>
      <c r="AU40" s="226">
        <v>0</v>
      </c>
      <c r="AV40" s="226">
        <v>25427</v>
      </c>
      <c r="AW40" s="303"/>
    </row>
    <row r="41" spans="1:49" s="11" customFormat="1" ht="25.5" x14ac:dyDescent="0.2">
      <c r="A41" s="41"/>
      <c r="B41" s="248" t="s">
        <v>257</v>
      </c>
      <c r="C41" s="209" t="s">
        <v>129</v>
      </c>
      <c r="D41" s="222">
        <v>163981</v>
      </c>
      <c r="E41" s="223">
        <v>140623</v>
      </c>
      <c r="F41" s="223"/>
      <c r="G41" s="223"/>
      <c r="H41" s="223"/>
      <c r="I41" s="222">
        <v>0</v>
      </c>
      <c r="J41" s="222">
        <v>316</v>
      </c>
      <c r="K41" s="223">
        <v>1</v>
      </c>
      <c r="L41" s="223"/>
      <c r="M41" s="223"/>
      <c r="N41" s="223"/>
      <c r="O41" s="222"/>
      <c r="P41" s="222">
        <v>19635</v>
      </c>
      <c r="Q41" s="223">
        <v>10863</v>
      </c>
      <c r="R41" s="223"/>
      <c r="S41" s="223"/>
      <c r="T41" s="223"/>
      <c r="U41" s="222">
        <v>0</v>
      </c>
      <c r="V41" s="223">
        <v>0</v>
      </c>
      <c r="W41" s="223"/>
      <c r="X41" s="222">
        <v>0</v>
      </c>
      <c r="Y41" s="223">
        <v>0</v>
      </c>
      <c r="Z41" s="223"/>
      <c r="AA41" s="222">
        <v>0</v>
      </c>
      <c r="AB41" s="223">
        <v>0</v>
      </c>
      <c r="AC41" s="223"/>
      <c r="AD41" s="222">
        <v>0</v>
      </c>
      <c r="AE41" s="276"/>
      <c r="AF41" s="276"/>
      <c r="AG41" s="276"/>
      <c r="AH41" s="276"/>
      <c r="AI41" s="222">
        <v>141</v>
      </c>
      <c r="AJ41" s="276"/>
      <c r="AK41" s="276"/>
      <c r="AL41" s="276"/>
      <c r="AM41" s="276"/>
      <c r="AN41" s="222">
        <v>0</v>
      </c>
      <c r="AO41" s="223"/>
      <c r="AP41" s="223"/>
      <c r="AQ41" s="223"/>
      <c r="AR41" s="223"/>
      <c r="AS41" s="222">
        <v>0</v>
      </c>
      <c r="AT41" s="226">
        <v>12865</v>
      </c>
      <c r="AU41" s="226">
        <v>0</v>
      </c>
      <c r="AV41" s="226">
        <v>318101</v>
      </c>
      <c r="AW41" s="303"/>
    </row>
    <row r="42" spans="1:49" s="11" customFormat="1" ht="24.95" customHeight="1" x14ac:dyDescent="0.2">
      <c r="A42" s="41"/>
      <c r="B42" s="245" t="s">
        <v>258</v>
      </c>
      <c r="C42" s="209" t="s">
        <v>87</v>
      </c>
      <c r="D42" s="222">
        <v>3191</v>
      </c>
      <c r="E42" s="223">
        <v>3191</v>
      </c>
      <c r="F42" s="223"/>
      <c r="G42" s="223"/>
      <c r="H42" s="223"/>
      <c r="I42" s="222">
        <v>0</v>
      </c>
      <c r="J42" s="222">
        <v>0</v>
      </c>
      <c r="K42" s="223">
        <v>0</v>
      </c>
      <c r="L42" s="223"/>
      <c r="M42" s="223"/>
      <c r="N42" s="223"/>
      <c r="O42" s="222"/>
      <c r="P42" s="222">
        <v>240</v>
      </c>
      <c r="Q42" s="223">
        <v>240</v>
      </c>
      <c r="R42" s="223"/>
      <c r="S42" s="223"/>
      <c r="T42" s="223"/>
      <c r="U42" s="222">
        <v>0</v>
      </c>
      <c r="V42" s="223">
        <v>0</v>
      </c>
      <c r="W42" s="223"/>
      <c r="X42" s="222">
        <v>0</v>
      </c>
      <c r="Y42" s="223">
        <v>0</v>
      </c>
      <c r="Z42" s="223"/>
      <c r="AA42" s="222">
        <v>0</v>
      </c>
      <c r="AB42" s="223">
        <v>0</v>
      </c>
      <c r="AC42" s="223"/>
      <c r="AD42" s="222">
        <v>0</v>
      </c>
      <c r="AE42" s="276"/>
      <c r="AF42" s="276"/>
      <c r="AG42" s="276"/>
      <c r="AH42" s="276"/>
      <c r="AI42" s="222">
        <v>0</v>
      </c>
      <c r="AJ42" s="276"/>
      <c r="AK42" s="276"/>
      <c r="AL42" s="276"/>
      <c r="AM42" s="276"/>
      <c r="AN42" s="222">
        <v>0</v>
      </c>
      <c r="AO42" s="223"/>
      <c r="AP42" s="223"/>
      <c r="AQ42" s="223"/>
      <c r="AR42" s="223"/>
      <c r="AS42" s="222">
        <v>0</v>
      </c>
      <c r="AT42" s="226">
        <v>22</v>
      </c>
      <c r="AU42" s="226">
        <v>0</v>
      </c>
      <c r="AV42" s="226">
        <v>17278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1236304</v>
      </c>
      <c r="E44" s="231">
        <v>1144208</v>
      </c>
      <c r="F44" s="231"/>
      <c r="G44" s="231"/>
      <c r="H44" s="231"/>
      <c r="I44" s="230">
        <v>0</v>
      </c>
      <c r="J44" s="230">
        <v>-2457</v>
      </c>
      <c r="K44" s="231">
        <v>-1</v>
      </c>
      <c r="L44" s="231"/>
      <c r="M44" s="231"/>
      <c r="N44" s="231"/>
      <c r="O44" s="230"/>
      <c r="P44" s="230">
        <v>805222</v>
      </c>
      <c r="Q44" s="231">
        <v>773248</v>
      </c>
      <c r="R44" s="231"/>
      <c r="S44" s="231"/>
      <c r="T44" s="231"/>
      <c r="U44" s="230">
        <v>0</v>
      </c>
      <c r="V44" s="231">
        <v>0</v>
      </c>
      <c r="W44" s="231"/>
      <c r="X44" s="230">
        <v>0</v>
      </c>
      <c r="Y44" s="231">
        <v>0</v>
      </c>
      <c r="Z44" s="231"/>
      <c r="AA44" s="230">
        <v>0</v>
      </c>
      <c r="AB44" s="231">
        <v>0</v>
      </c>
      <c r="AC44" s="231"/>
      <c r="AD44" s="230">
        <v>0</v>
      </c>
      <c r="AE44" s="280"/>
      <c r="AF44" s="280"/>
      <c r="AG44" s="280"/>
      <c r="AH44" s="281"/>
      <c r="AI44" s="230">
        <v>16372</v>
      </c>
      <c r="AJ44" s="280"/>
      <c r="AK44" s="280"/>
      <c r="AL44" s="280"/>
      <c r="AM44" s="281"/>
      <c r="AN44" s="230">
        <v>0</v>
      </c>
      <c r="AO44" s="231"/>
      <c r="AP44" s="231"/>
      <c r="AQ44" s="231"/>
      <c r="AR44" s="231"/>
      <c r="AS44" s="230">
        <v>0</v>
      </c>
      <c r="AT44" s="232">
        <v>149502</v>
      </c>
      <c r="AU44" s="232">
        <v>0</v>
      </c>
      <c r="AV44" s="232">
        <v>7247736</v>
      </c>
      <c r="AW44" s="302"/>
    </row>
    <row r="45" spans="1:49" x14ac:dyDescent="0.2">
      <c r="B45" s="251" t="s">
        <v>261</v>
      </c>
      <c r="C45" s="209" t="s">
        <v>19</v>
      </c>
      <c r="D45" s="222">
        <v>-928183</v>
      </c>
      <c r="E45" s="223">
        <v>-928183</v>
      </c>
      <c r="F45" s="223"/>
      <c r="G45" s="223"/>
      <c r="H45" s="223"/>
      <c r="I45" s="222">
        <v>0</v>
      </c>
      <c r="J45" s="222">
        <v>-14</v>
      </c>
      <c r="K45" s="223">
        <v>-14</v>
      </c>
      <c r="L45" s="223"/>
      <c r="M45" s="223"/>
      <c r="N45" s="223"/>
      <c r="O45" s="222"/>
      <c r="P45" s="222">
        <v>-69882</v>
      </c>
      <c r="Q45" s="223">
        <v>-69882</v>
      </c>
      <c r="R45" s="223"/>
      <c r="S45" s="223"/>
      <c r="T45" s="223"/>
      <c r="U45" s="222">
        <v>0</v>
      </c>
      <c r="V45" s="223">
        <v>0</v>
      </c>
      <c r="W45" s="223"/>
      <c r="X45" s="222">
        <v>0</v>
      </c>
      <c r="Y45" s="223">
        <v>0</v>
      </c>
      <c r="Z45" s="223"/>
      <c r="AA45" s="222">
        <v>0</v>
      </c>
      <c r="AB45" s="223">
        <v>0</v>
      </c>
      <c r="AC45" s="223"/>
      <c r="AD45" s="222">
        <v>0</v>
      </c>
      <c r="AE45" s="276"/>
      <c r="AF45" s="276"/>
      <c r="AG45" s="276"/>
      <c r="AH45" s="276"/>
      <c r="AI45" s="222">
        <v>10608</v>
      </c>
      <c r="AJ45" s="276"/>
      <c r="AK45" s="276"/>
      <c r="AL45" s="276"/>
      <c r="AM45" s="276"/>
      <c r="AN45" s="222">
        <v>0</v>
      </c>
      <c r="AO45" s="223"/>
      <c r="AP45" s="223"/>
      <c r="AQ45" s="223"/>
      <c r="AR45" s="223"/>
      <c r="AS45" s="222">
        <v>0</v>
      </c>
      <c r="AT45" s="226">
        <v>-92535</v>
      </c>
      <c r="AU45" s="226">
        <v>0</v>
      </c>
      <c r="AV45" s="226">
        <v>179968</v>
      </c>
      <c r="AW45" s="303"/>
    </row>
    <row r="46" spans="1:49" x14ac:dyDescent="0.2">
      <c r="B46" s="251" t="s">
        <v>262</v>
      </c>
      <c r="C46" s="209" t="s">
        <v>20</v>
      </c>
      <c r="D46" s="222">
        <v>1546257</v>
      </c>
      <c r="E46" s="223">
        <v>1546257</v>
      </c>
      <c r="F46" s="223"/>
      <c r="G46" s="223"/>
      <c r="H46" s="223"/>
      <c r="I46" s="222">
        <v>0</v>
      </c>
      <c r="J46" s="222">
        <v>24</v>
      </c>
      <c r="K46" s="223">
        <v>24</v>
      </c>
      <c r="L46" s="223"/>
      <c r="M46" s="223"/>
      <c r="N46" s="223"/>
      <c r="O46" s="222"/>
      <c r="P46" s="222">
        <v>116416</v>
      </c>
      <c r="Q46" s="223">
        <v>116416</v>
      </c>
      <c r="R46" s="223"/>
      <c r="S46" s="223"/>
      <c r="T46" s="223"/>
      <c r="U46" s="222">
        <v>0</v>
      </c>
      <c r="V46" s="223">
        <v>0</v>
      </c>
      <c r="W46" s="223"/>
      <c r="X46" s="222">
        <v>0</v>
      </c>
      <c r="Y46" s="223">
        <v>0</v>
      </c>
      <c r="Z46" s="223"/>
      <c r="AA46" s="222">
        <v>0</v>
      </c>
      <c r="AB46" s="223">
        <v>0</v>
      </c>
      <c r="AC46" s="223"/>
      <c r="AD46" s="222">
        <v>0</v>
      </c>
      <c r="AE46" s="276"/>
      <c r="AF46" s="276"/>
      <c r="AG46" s="276"/>
      <c r="AH46" s="276"/>
      <c r="AI46" s="222">
        <v>1266</v>
      </c>
      <c r="AJ46" s="276"/>
      <c r="AK46" s="276"/>
      <c r="AL46" s="276"/>
      <c r="AM46" s="276"/>
      <c r="AN46" s="222">
        <v>0</v>
      </c>
      <c r="AO46" s="223"/>
      <c r="AP46" s="223"/>
      <c r="AQ46" s="223"/>
      <c r="AR46" s="223"/>
      <c r="AS46" s="222">
        <v>0</v>
      </c>
      <c r="AT46" s="226">
        <v>361006</v>
      </c>
      <c r="AU46" s="226">
        <v>0</v>
      </c>
      <c r="AV46" s="226">
        <v>3184832</v>
      </c>
      <c r="AW46" s="303"/>
    </row>
    <row r="47" spans="1:49" x14ac:dyDescent="0.2">
      <c r="B47" s="251" t="s">
        <v>263</v>
      </c>
      <c r="C47" s="209" t="s">
        <v>21</v>
      </c>
      <c r="D47" s="222">
        <v>11367167</v>
      </c>
      <c r="E47" s="223">
        <v>11367167</v>
      </c>
      <c r="F47" s="223"/>
      <c r="G47" s="223"/>
      <c r="H47" s="223"/>
      <c r="I47" s="222">
        <v>0</v>
      </c>
      <c r="J47" s="222">
        <v>165</v>
      </c>
      <c r="K47" s="223">
        <v>165</v>
      </c>
      <c r="L47" s="223"/>
      <c r="M47" s="223"/>
      <c r="N47" s="223"/>
      <c r="O47" s="222"/>
      <c r="P47" s="222">
        <v>678444</v>
      </c>
      <c r="Q47" s="223">
        <v>678444</v>
      </c>
      <c r="R47" s="223"/>
      <c r="S47" s="223"/>
      <c r="T47" s="223"/>
      <c r="U47" s="222">
        <v>0</v>
      </c>
      <c r="V47" s="223">
        <v>0</v>
      </c>
      <c r="W47" s="223"/>
      <c r="X47" s="222">
        <v>0</v>
      </c>
      <c r="Y47" s="223">
        <v>0</v>
      </c>
      <c r="Z47" s="223"/>
      <c r="AA47" s="222">
        <v>0</v>
      </c>
      <c r="AB47" s="223">
        <v>0</v>
      </c>
      <c r="AC47" s="223"/>
      <c r="AD47" s="222">
        <v>0</v>
      </c>
      <c r="AE47" s="276"/>
      <c r="AF47" s="276"/>
      <c r="AG47" s="276"/>
      <c r="AH47" s="276"/>
      <c r="AI47" s="222">
        <v>-1067321</v>
      </c>
      <c r="AJ47" s="276"/>
      <c r="AK47" s="276"/>
      <c r="AL47" s="276"/>
      <c r="AM47" s="276"/>
      <c r="AN47" s="222">
        <v>0</v>
      </c>
      <c r="AO47" s="223"/>
      <c r="AP47" s="223"/>
      <c r="AQ47" s="223"/>
      <c r="AR47" s="223"/>
      <c r="AS47" s="222">
        <v>0</v>
      </c>
      <c r="AT47" s="226">
        <v>-90123</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-1969279</v>
      </c>
      <c r="E49" s="223">
        <v>-1969279</v>
      </c>
      <c r="F49" s="223"/>
      <c r="G49" s="223"/>
      <c r="H49" s="223"/>
      <c r="I49" s="222">
        <v>0</v>
      </c>
      <c r="J49" s="222">
        <v>-8833</v>
      </c>
      <c r="K49" s="223">
        <v>-8833</v>
      </c>
      <c r="L49" s="223"/>
      <c r="M49" s="223"/>
      <c r="N49" s="223"/>
      <c r="O49" s="222"/>
      <c r="P49" s="222">
        <v>-556159</v>
      </c>
      <c r="Q49" s="223">
        <v>-556159</v>
      </c>
      <c r="R49" s="223"/>
      <c r="S49" s="223"/>
      <c r="T49" s="223"/>
      <c r="U49" s="222">
        <v>0</v>
      </c>
      <c r="V49" s="223">
        <v>0</v>
      </c>
      <c r="W49" s="223"/>
      <c r="X49" s="222">
        <v>0</v>
      </c>
      <c r="Y49" s="223">
        <v>0</v>
      </c>
      <c r="Z49" s="223"/>
      <c r="AA49" s="222">
        <v>0</v>
      </c>
      <c r="AB49" s="223">
        <v>0</v>
      </c>
      <c r="AC49" s="223"/>
      <c r="AD49" s="222">
        <v>0</v>
      </c>
      <c r="AE49" s="276"/>
      <c r="AF49" s="276"/>
      <c r="AG49" s="276"/>
      <c r="AH49" s="276"/>
      <c r="AI49" s="222">
        <v>0</v>
      </c>
      <c r="AJ49" s="276"/>
      <c r="AK49" s="276"/>
      <c r="AL49" s="276"/>
      <c r="AM49" s="276"/>
      <c r="AN49" s="222">
        <v>0</v>
      </c>
      <c r="AO49" s="223"/>
      <c r="AP49" s="223"/>
      <c r="AQ49" s="223"/>
      <c r="AR49" s="223"/>
      <c r="AS49" s="222">
        <v>0</v>
      </c>
      <c r="AT49" s="226">
        <v>46332</v>
      </c>
      <c r="AU49" s="226">
        <v>0</v>
      </c>
      <c r="AV49" s="226">
        <v>1897383</v>
      </c>
      <c r="AW49" s="303"/>
    </row>
    <row r="50" spans="2:49" ht="25.5" x14ac:dyDescent="0.2">
      <c r="B50" s="245" t="s">
        <v>265</v>
      </c>
      <c r="C50" s="209"/>
      <c r="D50" s="222">
        <v>42316</v>
      </c>
      <c r="E50" s="223">
        <v>42316</v>
      </c>
      <c r="F50" s="223"/>
      <c r="G50" s="223"/>
      <c r="H50" s="223"/>
      <c r="I50" s="222">
        <v>0</v>
      </c>
      <c r="J50" s="222">
        <v>190</v>
      </c>
      <c r="K50" s="223">
        <v>190</v>
      </c>
      <c r="L50" s="223"/>
      <c r="M50" s="223"/>
      <c r="N50" s="223"/>
      <c r="O50" s="222"/>
      <c r="P50" s="222">
        <v>11951</v>
      </c>
      <c r="Q50" s="223">
        <v>11951</v>
      </c>
      <c r="R50" s="223"/>
      <c r="S50" s="223"/>
      <c r="T50" s="223"/>
      <c r="U50" s="222">
        <v>0</v>
      </c>
      <c r="V50" s="223">
        <v>0</v>
      </c>
      <c r="W50" s="223"/>
      <c r="X50" s="222">
        <v>0</v>
      </c>
      <c r="Y50" s="223">
        <v>0</v>
      </c>
      <c r="Z50" s="223"/>
      <c r="AA50" s="222">
        <v>0</v>
      </c>
      <c r="AB50" s="223">
        <v>0</v>
      </c>
      <c r="AC50" s="223"/>
      <c r="AD50" s="222">
        <v>0</v>
      </c>
      <c r="AE50" s="276"/>
      <c r="AF50" s="276"/>
      <c r="AG50" s="276"/>
      <c r="AH50" s="276"/>
      <c r="AI50" s="222">
        <v>0</v>
      </c>
      <c r="AJ50" s="276"/>
      <c r="AK50" s="276"/>
      <c r="AL50" s="276"/>
      <c r="AM50" s="276"/>
      <c r="AN50" s="222">
        <v>0</v>
      </c>
      <c r="AO50" s="223"/>
      <c r="AP50" s="223"/>
      <c r="AQ50" s="223"/>
      <c r="AR50" s="223"/>
      <c r="AS50" s="222">
        <v>0</v>
      </c>
      <c r="AT50" s="226">
        <v>13359</v>
      </c>
      <c r="AU50" s="226">
        <v>0</v>
      </c>
      <c r="AV50" s="226">
        <v>177715</v>
      </c>
      <c r="AW50" s="303"/>
    </row>
    <row r="51" spans="2:49" x14ac:dyDescent="0.2">
      <c r="B51" s="245" t="s">
        <v>266</v>
      </c>
      <c r="C51" s="209"/>
      <c r="D51" s="222">
        <v>65553023</v>
      </c>
      <c r="E51" s="223">
        <v>65553023</v>
      </c>
      <c r="F51" s="223"/>
      <c r="G51" s="223"/>
      <c r="H51" s="223"/>
      <c r="I51" s="222">
        <v>0</v>
      </c>
      <c r="J51" s="222">
        <v>1008</v>
      </c>
      <c r="K51" s="223">
        <v>1008</v>
      </c>
      <c r="L51" s="223"/>
      <c r="M51" s="223"/>
      <c r="N51" s="223"/>
      <c r="O51" s="222"/>
      <c r="P51" s="222">
        <v>5101114</v>
      </c>
      <c r="Q51" s="223">
        <v>5101114</v>
      </c>
      <c r="R51" s="223"/>
      <c r="S51" s="223"/>
      <c r="T51" s="223"/>
      <c r="U51" s="222">
        <v>0</v>
      </c>
      <c r="V51" s="223">
        <v>0</v>
      </c>
      <c r="W51" s="223"/>
      <c r="X51" s="222">
        <v>0</v>
      </c>
      <c r="Y51" s="223">
        <v>0</v>
      </c>
      <c r="Z51" s="223"/>
      <c r="AA51" s="222">
        <v>4708</v>
      </c>
      <c r="AB51" s="223">
        <v>4708</v>
      </c>
      <c r="AC51" s="223"/>
      <c r="AD51" s="222">
        <v>0</v>
      </c>
      <c r="AE51" s="276"/>
      <c r="AF51" s="276"/>
      <c r="AG51" s="276"/>
      <c r="AH51" s="276"/>
      <c r="AI51" s="222">
        <v>1036014</v>
      </c>
      <c r="AJ51" s="276"/>
      <c r="AK51" s="276"/>
      <c r="AL51" s="276"/>
      <c r="AM51" s="276"/>
      <c r="AN51" s="222">
        <v>0</v>
      </c>
      <c r="AO51" s="223"/>
      <c r="AP51" s="223"/>
      <c r="AQ51" s="223"/>
      <c r="AR51" s="223"/>
      <c r="AS51" s="222">
        <v>0</v>
      </c>
      <c r="AT51" s="226">
        <v>5545755</v>
      </c>
      <c r="AU51" s="226">
        <v>0</v>
      </c>
      <c r="AV51" s="226">
        <v>115209781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21169</v>
      </c>
      <c r="E53" s="223">
        <v>21169</v>
      </c>
      <c r="F53" s="223"/>
      <c r="G53" s="274"/>
      <c r="H53" s="274"/>
      <c r="I53" s="222">
        <v>0</v>
      </c>
      <c r="J53" s="222">
        <v>1</v>
      </c>
      <c r="K53" s="223">
        <v>1</v>
      </c>
      <c r="L53" s="223"/>
      <c r="M53" s="274"/>
      <c r="N53" s="274"/>
      <c r="O53" s="222">
        <v>0</v>
      </c>
      <c r="P53" s="222">
        <v>1646</v>
      </c>
      <c r="Q53" s="223">
        <v>1646</v>
      </c>
      <c r="R53" s="223"/>
      <c r="S53" s="274"/>
      <c r="T53" s="274"/>
      <c r="U53" s="222">
        <v>0</v>
      </c>
      <c r="V53" s="223">
        <v>0</v>
      </c>
      <c r="W53" s="223"/>
      <c r="X53" s="222">
        <v>0</v>
      </c>
      <c r="Y53" s="223">
        <v>0</v>
      </c>
      <c r="Z53" s="223"/>
      <c r="AA53" s="222">
        <v>0</v>
      </c>
      <c r="AB53" s="223">
        <v>0</v>
      </c>
      <c r="AC53" s="223"/>
      <c r="AD53" s="222">
        <v>0</v>
      </c>
      <c r="AE53" s="276"/>
      <c r="AF53" s="276"/>
      <c r="AG53" s="276"/>
      <c r="AH53" s="276"/>
      <c r="AI53" s="222">
        <v>0</v>
      </c>
      <c r="AJ53" s="276"/>
      <c r="AK53" s="276"/>
      <c r="AL53" s="276"/>
      <c r="AM53" s="276"/>
      <c r="AN53" s="222">
        <v>0</v>
      </c>
      <c r="AO53" s="223"/>
      <c r="AP53" s="223"/>
      <c r="AQ53" s="274"/>
      <c r="AR53" s="274"/>
      <c r="AS53" s="222">
        <v>0</v>
      </c>
      <c r="AT53" s="226">
        <v>13611</v>
      </c>
      <c r="AU53" s="226">
        <v>0</v>
      </c>
      <c r="AV53" s="226">
        <v>26807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32977951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47987</v>
      </c>
      <c r="E56" s="235">
        <v>47987</v>
      </c>
      <c r="F56" s="235"/>
      <c r="G56" s="235"/>
      <c r="H56" s="235"/>
      <c r="I56" s="234">
        <v>0</v>
      </c>
      <c r="J56" s="234">
        <v>3</v>
      </c>
      <c r="K56" s="235">
        <v>3</v>
      </c>
      <c r="L56" s="235"/>
      <c r="M56" s="235"/>
      <c r="N56" s="235"/>
      <c r="O56" s="234"/>
      <c r="P56" s="234">
        <v>4738</v>
      </c>
      <c r="Q56" s="235">
        <v>4738</v>
      </c>
      <c r="R56" s="235"/>
      <c r="S56" s="235"/>
      <c r="T56" s="235"/>
      <c r="U56" s="234">
        <v>0</v>
      </c>
      <c r="V56" s="235">
        <v>0</v>
      </c>
      <c r="W56" s="235"/>
      <c r="X56" s="234">
        <v>0</v>
      </c>
      <c r="Y56" s="235">
        <v>0</v>
      </c>
      <c r="Z56" s="235"/>
      <c r="AA56" s="234">
        <v>0</v>
      </c>
      <c r="AB56" s="235">
        <v>0</v>
      </c>
      <c r="AC56" s="235"/>
      <c r="AD56" s="234">
        <v>0</v>
      </c>
      <c r="AE56" s="285"/>
      <c r="AF56" s="285"/>
      <c r="AG56" s="285"/>
      <c r="AH56" s="286"/>
      <c r="AI56" s="234">
        <v>9</v>
      </c>
      <c r="AJ56" s="285"/>
      <c r="AK56" s="285"/>
      <c r="AL56" s="285"/>
      <c r="AM56" s="286"/>
      <c r="AN56" s="234">
        <v>0</v>
      </c>
      <c r="AO56" s="235"/>
      <c r="AP56" s="235"/>
      <c r="AQ56" s="235"/>
      <c r="AR56" s="235"/>
      <c r="AS56" s="234">
        <v>0</v>
      </c>
      <c r="AT56" s="236">
        <v>36448</v>
      </c>
      <c r="AU56" s="236">
        <v>0</v>
      </c>
      <c r="AV56" s="236">
        <v>13221</v>
      </c>
      <c r="AW56" s="294"/>
    </row>
    <row r="57" spans="2:49" x14ac:dyDescent="0.2">
      <c r="B57" s="251" t="s">
        <v>272</v>
      </c>
      <c r="C57" s="209" t="s">
        <v>25</v>
      </c>
      <c r="D57" s="237">
        <v>90251</v>
      </c>
      <c r="E57" s="238">
        <v>90251</v>
      </c>
      <c r="F57" s="238"/>
      <c r="G57" s="238"/>
      <c r="H57" s="238"/>
      <c r="I57" s="237">
        <v>0</v>
      </c>
      <c r="J57" s="237">
        <v>4</v>
      </c>
      <c r="K57" s="238">
        <v>4</v>
      </c>
      <c r="L57" s="238"/>
      <c r="M57" s="238"/>
      <c r="N57" s="238"/>
      <c r="O57" s="237"/>
      <c r="P57" s="237">
        <v>14637</v>
      </c>
      <c r="Q57" s="238">
        <v>14637</v>
      </c>
      <c r="R57" s="238"/>
      <c r="S57" s="238"/>
      <c r="T57" s="238"/>
      <c r="U57" s="237">
        <v>0</v>
      </c>
      <c r="V57" s="238">
        <v>0</v>
      </c>
      <c r="W57" s="238"/>
      <c r="X57" s="237">
        <v>0</v>
      </c>
      <c r="Y57" s="238">
        <v>0</v>
      </c>
      <c r="Z57" s="238"/>
      <c r="AA57" s="237">
        <v>0</v>
      </c>
      <c r="AB57" s="238">
        <v>0</v>
      </c>
      <c r="AC57" s="238"/>
      <c r="AD57" s="237">
        <v>0</v>
      </c>
      <c r="AE57" s="287"/>
      <c r="AF57" s="287"/>
      <c r="AG57" s="287"/>
      <c r="AH57" s="288"/>
      <c r="AI57" s="237">
        <v>10</v>
      </c>
      <c r="AJ57" s="287"/>
      <c r="AK57" s="287"/>
      <c r="AL57" s="287"/>
      <c r="AM57" s="288"/>
      <c r="AN57" s="237">
        <v>0</v>
      </c>
      <c r="AO57" s="238"/>
      <c r="AP57" s="238"/>
      <c r="AQ57" s="238"/>
      <c r="AR57" s="238"/>
      <c r="AS57" s="237">
        <v>0</v>
      </c>
      <c r="AT57" s="239">
        <v>68115</v>
      </c>
      <c r="AU57" s="239">
        <v>0</v>
      </c>
      <c r="AV57" s="239">
        <v>27854</v>
      </c>
      <c r="AW57" s="295"/>
    </row>
    <row r="58" spans="2:49" x14ac:dyDescent="0.2">
      <c r="B58" s="251" t="s">
        <v>273</v>
      </c>
      <c r="C58" s="209" t="s">
        <v>26</v>
      </c>
      <c r="D58" s="315"/>
      <c r="E58" s="316"/>
      <c r="F58" s="316"/>
      <c r="G58" s="316"/>
      <c r="H58" s="316"/>
      <c r="I58" s="315"/>
      <c r="J58" s="237">
        <v>1</v>
      </c>
      <c r="K58" s="238">
        <v>1</v>
      </c>
      <c r="L58" s="238"/>
      <c r="M58" s="238"/>
      <c r="N58" s="238"/>
      <c r="O58" s="237"/>
      <c r="P58" s="237">
        <v>17</v>
      </c>
      <c r="Q58" s="238">
        <v>17</v>
      </c>
      <c r="R58" s="238"/>
      <c r="S58" s="238"/>
      <c r="T58" s="238"/>
      <c r="U58" s="315"/>
      <c r="V58" s="316"/>
      <c r="W58" s="316"/>
      <c r="X58" s="237">
        <v>0</v>
      </c>
      <c r="Y58" s="238">
        <v>0</v>
      </c>
      <c r="Z58" s="238"/>
      <c r="AA58" s="237">
        <v>0</v>
      </c>
      <c r="AB58" s="238">
        <v>0</v>
      </c>
      <c r="AC58" s="238"/>
      <c r="AD58" s="237">
        <v>0</v>
      </c>
      <c r="AE58" s="287"/>
      <c r="AF58" s="287"/>
      <c r="AG58" s="287"/>
      <c r="AH58" s="288"/>
      <c r="AI58" s="237">
        <v>6</v>
      </c>
      <c r="AJ58" s="287"/>
      <c r="AK58" s="287"/>
      <c r="AL58" s="287"/>
      <c r="AM58" s="288"/>
      <c r="AN58" s="315"/>
      <c r="AO58" s="316"/>
      <c r="AP58" s="316"/>
      <c r="AQ58" s="316"/>
      <c r="AR58" s="316"/>
      <c r="AS58" s="237">
        <v>0</v>
      </c>
      <c r="AT58" s="239">
        <v>91</v>
      </c>
      <c r="AU58" s="239">
        <v>0</v>
      </c>
      <c r="AV58" s="239">
        <v>63</v>
      </c>
      <c r="AW58" s="295"/>
    </row>
    <row r="59" spans="2:49" x14ac:dyDescent="0.2">
      <c r="B59" s="251" t="s">
        <v>274</v>
      </c>
      <c r="C59" s="209" t="s">
        <v>27</v>
      </c>
      <c r="D59" s="237">
        <v>1181104</v>
      </c>
      <c r="E59" s="238">
        <v>1181104</v>
      </c>
      <c r="F59" s="238"/>
      <c r="G59" s="238"/>
      <c r="H59" s="238"/>
      <c r="I59" s="237">
        <v>0</v>
      </c>
      <c r="J59" s="237">
        <v>52</v>
      </c>
      <c r="K59" s="238">
        <v>52</v>
      </c>
      <c r="L59" s="238"/>
      <c r="M59" s="238"/>
      <c r="N59" s="238"/>
      <c r="O59" s="237"/>
      <c r="P59" s="237">
        <v>210447</v>
      </c>
      <c r="Q59" s="238">
        <v>210447</v>
      </c>
      <c r="R59" s="238"/>
      <c r="S59" s="238"/>
      <c r="T59" s="238"/>
      <c r="U59" s="237">
        <v>0</v>
      </c>
      <c r="V59" s="238">
        <v>0</v>
      </c>
      <c r="W59" s="238"/>
      <c r="X59" s="237">
        <v>0</v>
      </c>
      <c r="Y59" s="238">
        <v>0</v>
      </c>
      <c r="Z59" s="238"/>
      <c r="AA59" s="237">
        <v>0</v>
      </c>
      <c r="AB59" s="238">
        <v>0</v>
      </c>
      <c r="AC59" s="238"/>
      <c r="AD59" s="237">
        <v>0</v>
      </c>
      <c r="AE59" s="287"/>
      <c r="AF59" s="287"/>
      <c r="AG59" s="287"/>
      <c r="AH59" s="288"/>
      <c r="AI59" s="237">
        <v>12</v>
      </c>
      <c r="AJ59" s="287"/>
      <c r="AK59" s="287"/>
      <c r="AL59" s="287"/>
      <c r="AM59" s="288"/>
      <c r="AN59" s="237">
        <v>0</v>
      </c>
      <c r="AO59" s="238"/>
      <c r="AP59" s="238"/>
      <c r="AQ59" s="238"/>
      <c r="AR59" s="238"/>
      <c r="AS59" s="237">
        <v>0</v>
      </c>
      <c r="AT59" s="239">
        <v>892793</v>
      </c>
      <c r="AU59" s="239">
        <v>0</v>
      </c>
      <c r="AV59" s="239">
        <v>626055</v>
      </c>
      <c r="AW59" s="295"/>
    </row>
    <row r="60" spans="2:49" x14ac:dyDescent="0.2">
      <c r="B60" s="251" t="s">
        <v>275</v>
      </c>
      <c r="C60" s="209"/>
      <c r="D60" s="240">
        <f>D$59/12</f>
        <v>98425.333333333328</v>
      </c>
      <c r="E60" s="241">
        <f>E$59/12</f>
        <v>98425.333333333328</v>
      </c>
      <c r="F60" s="241">
        <f>F$59/12</f>
        <v>0</v>
      </c>
      <c r="G60" s="241">
        <f>G$59/12</f>
        <v>0</v>
      </c>
      <c r="H60" s="241">
        <f>H$59/12</f>
        <v>0</v>
      </c>
      <c r="I60" s="240">
        <f>I$59/12</f>
        <v>0</v>
      </c>
      <c r="J60" s="240">
        <f>J$59/12</f>
        <v>4.333333333333333</v>
      </c>
      <c r="K60" s="241">
        <f>K$59/12</f>
        <v>4.333333333333333</v>
      </c>
      <c r="L60" s="241">
        <f>L$59/12</f>
        <v>0</v>
      </c>
      <c r="M60" s="241">
        <f>M$59/12</f>
        <v>0</v>
      </c>
      <c r="N60" s="241">
        <f>N$59/12</f>
        <v>0</v>
      </c>
      <c r="O60" s="240">
        <f>O$59/12</f>
        <v>0</v>
      </c>
      <c r="P60" s="240">
        <f>P$59/12</f>
        <v>17537.25</v>
      </c>
      <c r="Q60" s="241">
        <f>Q$59/12</f>
        <v>17537.25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f>AI$59/12</f>
        <v>1</v>
      </c>
      <c r="AE60" s="289"/>
      <c r="AF60" s="289"/>
      <c r="AG60" s="289"/>
      <c r="AH60" s="290"/>
      <c r="AI60" s="240">
        <f>AI$59/12</f>
        <v>1</v>
      </c>
      <c r="AJ60" s="289"/>
      <c r="AK60" s="289"/>
      <c r="AL60" s="289"/>
      <c r="AM60" s="290"/>
      <c r="AN60" s="240">
        <f>AN$59/12</f>
        <v>0</v>
      </c>
      <c r="AO60" s="241">
        <f>AO$59/12</f>
        <v>0</v>
      </c>
      <c r="AP60" s="241">
        <f>AP$59/12</f>
        <v>0</v>
      </c>
      <c r="AQ60" s="241">
        <f>AQ$59/12</f>
        <v>0</v>
      </c>
      <c r="AR60" s="241">
        <f>AR$59/12</f>
        <v>0</v>
      </c>
      <c r="AS60" s="240">
        <f>AS$59/12</f>
        <v>0</v>
      </c>
      <c r="AT60" s="242">
        <f>AT$59/12</f>
        <v>74399.416666666672</v>
      </c>
      <c r="AU60" s="242">
        <f>AU$59/12</f>
        <v>0</v>
      </c>
      <c r="AV60" s="242">
        <f>AV$59/12</f>
        <v>52171.25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872096824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9054632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312962872</v>
      </c>
      <c r="E5" s="332">
        <v>312029826</v>
      </c>
      <c r="F5" s="332"/>
      <c r="G5" s="334"/>
      <c r="H5" s="334"/>
      <c r="I5" s="331">
        <v>0</v>
      </c>
      <c r="J5" s="331">
        <v>11341</v>
      </c>
      <c r="K5" s="332">
        <v>-126853</v>
      </c>
      <c r="L5" s="332"/>
      <c r="M5" s="332"/>
      <c r="N5" s="332"/>
      <c r="O5" s="331"/>
      <c r="P5" s="331">
        <v>47528982</v>
      </c>
      <c r="Q5" s="332">
        <v>42756775</v>
      </c>
      <c r="R5" s="332"/>
      <c r="S5" s="332"/>
      <c r="T5" s="332"/>
      <c r="U5" s="331">
        <v>0</v>
      </c>
      <c r="V5" s="332">
        <v>0</v>
      </c>
      <c r="W5" s="332"/>
      <c r="X5" s="331">
        <v>0</v>
      </c>
      <c r="Y5" s="332">
        <v>0</v>
      </c>
      <c r="Z5" s="332"/>
      <c r="AA5" s="331">
        <v>3328</v>
      </c>
      <c r="AB5" s="332">
        <v>0</v>
      </c>
      <c r="AC5" s="332"/>
      <c r="AD5" s="331">
        <v>0</v>
      </c>
      <c r="AE5" s="372"/>
      <c r="AF5" s="372"/>
      <c r="AG5" s="372"/>
      <c r="AH5" s="372"/>
      <c r="AI5" s="331">
        <v>1217463</v>
      </c>
      <c r="AJ5" s="372"/>
      <c r="AK5" s="372"/>
      <c r="AL5" s="372"/>
      <c r="AM5" s="372"/>
      <c r="AN5" s="331">
        <v>0</v>
      </c>
      <c r="AO5" s="332"/>
      <c r="AP5" s="332"/>
      <c r="AQ5" s="332"/>
      <c r="AR5" s="332"/>
      <c r="AS5" s="331">
        <v>0</v>
      </c>
      <c r="AT5" s="333">
        <v>34564484</v>
      </c>
      <c r="AU5" s="333">
        <v>0</v>
      </c>
      <c r="AV5" s="375"/>
      <c r="AW5" s="379"/>
    </row>
    <row r="6" spans="2:49" x14ac:dyDescent="0.2">
      <c r="B6" s="349" t="s">
        <v>278</v>
      </c>
      <c r="C6" s="337" t="s">
        <v>8</v>
      </c>
      <c r="D6" s="324">
        <v>3378581</v>
      </c>
      <c r="E6" s="325">
        <v>3378581</v>
      </c>
      <c r="F6" s="325"/>
      <c r="G6" s="326"/>
      <c r="H6" s="326"/>
      <c r="I6" s="324">
        <v>0</v>
      </c>
      <c r="J6" s="324">
        <v>135181</v>
      </c>
      <c r="K6" s="325">
        <v>135181</v>
      </c>
      <c r="L6" s="325"/>
      <c r="M6" s="325"/>
      <c r="N6" s="325"/>
      <c r="O6" s="324"/>
      <c r="P6" s="324">
        <v>3906095</v>
      </c>
      <c r="Q6" s="325">
        <v>3906095</v>
      </c>
      <c r="R6" s="325"/>
      <c r="S6" s="325"/>
      <c r="T6" s="325"/>
      <c r="U6" s="324">
        <v>0</v>
      </c>
      <c r="V6" s="325">
        <v>0</v>
      </c>
      <c r="W6" s="325"/>
      <c r="X6" s="324">
        <v>0</v>
      </c>
      <c r="Y6" s="325">
        <v>0</v>
      </c>
      <c r="Z6" s="325"/>
      <c r="AA6" s="324">
        <v>0</v>
      </c>
      <c r="AB6" s="325">
        <v>0</v>
      </c>
      <c r="AC6" s="325"/>
      <c r="AD6" s="324">
        <v>0</v>
      </c>
      <c r="AE6" s="368"/>
      <c r="AF6" s="368"/>
      <c r="AG6" s="368"/>
      <c r="AH6" s="368"/>
      <c r="AI6" s="324">
        <v>0</v>
      </c>
      <c r="AJ6" s="368"/>
      <c r="AK6" s="368"/>
      <c r="AL6" s="368"/>
      <c r="AM6" s="368"/>
      <c r="AN6" s="324">
        <v>0</v>
      </c>
      <c r="AO6" s="325"/>
      <c r="AP6" s="325"/>
      <c r="AQ6" s="325"/>
      <c r="AR6" s="325"/>
      <c r="AS6" s="324">
        <v>0</v>
      </c>
      <c r="AT6" s="327">
        <v>559409</v>
      </c>
      <c r="AU6" s="327">
        <v>0</v>
      </c>
      <c r="AV6" s="374"/>
      <c r="AW6" s="380"/>
    </row>
    <row r="7" spans="2:49" x14ac:dyDescent="0.2">
      <c r="B7" s="349" t="s">
        <v>279</v>
      </c>
      <c r="C7" s="337" t="s">
        <v>9</v>
      </c>
      <c r="D7" s="324">
        <v>1990102</v>
      </c>
      <c r="E7" s="325"/>
      <c r="F7" s="325"/>
      <c r="G7" s="326"/>
      <c r="H7" s="326"/>
      <c r="I7" s="324"/>
      <c r="J7" s="324">
        <v>136306</v>
      </c>
      <c r="K7" s="325"/>
      <c r="L7" s="325"/>
      <c r="M7" s="325"/>
      <c r="N7" s="325"/>
      <c r="O7" s="324"/>
      <c r="P7" s="324">
        <v>383525</v>
      </c>
      <c r="Q7" s="325"/>
      <c r="R7" s="325"/>
      <c r="S7" s="325"/>
      <c r="T7" s="325"/>
      <c r="U7" s="324">
        <v>0</v>
      </c>
      <c r="V7" s="325"/>
      <c r="W7" s="325"/>
      <c r="X7" s="324">
        <v>0</v>
      </c>
      <c r="Y7" s="325"/>
      <c r="Z7" s="325"/>
      <c r="AA7" s="324">
        <v>0</v>
      </c>
      <c r="AB7" s="325"/>
      <c r="AC7" s="325"/>
      <c r="AD7" s="324">
        <v>0</v>
      </c>
      <c r="AE7" s="368"/>
      <c r="AF7" s="368"/>
      <c r="AG7" s="368"/>
      <c r="AH7" s="368"/>
      <c r="AI7" s="324">
        <v>0</v>
      </c>
      <c r="AJ7" s="368"/>
      <c r="AK7" s="368"/>
      <c r="AL7" s="368"/>
      <c r="AM7" s="368"/>
      <c r="AN7" s="324">
        <v>0</v>
      </c>
      <c r="AO7" s="325"/>
      <c r="AP7" s="325"/>
      <c r="AQ7" s="325"/>
      <c r="AR7" s="325"/>
      <c r="AS7" s="324">
        <v>0</v>
      </c>
      <c r="AT7" s="327">
        <v>211193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3481462</v>
      </c>
      <c r="Q9" s="368"/>
      <c r="R9" s="368"/>
      <c r="S9" s="368"/>
      <c r="T9" s="368"/>
      <c r="U9" s="324">
        <v>0</v>
      </c>
      <c r="V9" s="368"/>
      <c r="W9" s="368"/>
      <c r="X9" s="324">
        <v>0</v>
      </c>
      <c r="Y9" s="368"/>
      <c r="Z9" s="368"/>
      <c r="AA9" s="324">
        <v>0</v>
      </c>
      <c r="AB9" s="368"/>
      <c r="AC9" s="368"/>
      <c r="AD9" s="324">
        <v>0</v>
      </c>
      <c r="AE9" s="368"/>
      <c r="AF9" s="368"/>
      <c r="AG9" s="368"/>
      <c r="AH9" s="368"/>
      <c r="AI9" s="324">
        <v>0</v>
      </c>
      <c r="AJ9" s="368"/>
      <c r="AK9" s="368"/>
      <c r="AL9" s="368"/>
      <c r="AM9" s="368"/>
      <c r="AN9" s="324">
        <v>0</v>
      </c>
      <c r="AO9" s="368"/>
      <c r="AP9" s="368"/>
      <c r="AQ9" s="368"/>
      <c r="AR9" s="368"/>
      <c r="AS9" s="324">
        <v>0</v>
      </c>
      <c r="AT9" s="327">
        <v>-16901</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3481462</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1</v>
      </c>
      <c r="K11" s="325">
        <v>0</v>
      </c>
      <c r="L11" s="325"/>
      <c r="M11" s="325"/>
      <c r="N11" s="325"/>
      <c r="O11" s="324"/>
      <c r="P11" s="324">
        <v>2584327</v>
      </c>
      <c r="Q11" s="325">
        <v>-1432478</v>
      </c>
      <c r="R11" s="325"/>
      <c r="S11" s="325"/>
      <c r="T11" s="325"/>
      <c r="U11" s="324">
        <v>0</v>
      </c>
      <c r="V11" s="325">
        <v>0</v>
      </c>
      <c r="W11" s="325"/>
      <c r="X11" s="324">
        <v>0</v>
      </c>
      <c r="Y11" s="325">
        <v>0</v>
      </c>
      <c r="Z11" s="325"/>
      <c r="AA11" s="324">
        <v>0</v>
      </c>
      <c r="AB11" s="325">
        <v>0</v>
      </c>
      <c r="AC11" s="325"/>
      <c r="AD11" s="324">
        <v>0</v>
      </c>
      <c r="AE11" s="368"/>
      <c r="AF11" s="368"/>
      <c r="AG11" s="368"/>
      <c r="AH11" s="368"/>
      <c r="AI11" s="324">
        <v>710806</v>
      </c>
      <c r="AJ11" s="368"/>
      <c r="AK11" s="368"/>
      <c r="AL11" s="368"/>
      <c r="AM11" s="368"/>
      <c r="AN11" s="324">
        <v>0</v>
      </c>
      <c r="AO11" s="325"/>
      <c r="AP11" s="325"/>
      <c r="AQ11" s="325"/>
      <c r="AR11" s="325"/>
      <c r="AS11" s="324">
        <v>0</v>
      </c>
      <c r="AT11" s="327">
        <v>438129</v>
      </c>
      <c r="AU11" s="327">
        <v>0</v>
      </c>
      <c r="AV11" s="374"/>
      <c r="AW11" s="380"/>
    </row>
    <row r="12" spans="2:49" ht="15" customHeight="1" x14ac:dyDescent="0.2">
      <c r="B12" s="349" t="s">
        <v>282</v>
      </c>
      <c r="C12" s="337" t="s">
        <v>44</v>
      </c>
      <c r="D12" s="324">
        <v>0</v>
      </c>
      <c r="E12" s="369"/>
      <c r="F12" s="369"/>
      <c r="G12" s="369"/>
      <c r="H12" s="369"/>
      <c r="I12" s="371"/>
      <c r="J12" s="324">
        <v>1</v>
      </c>
      <c r="K12" s="369"/>
      <c r="L12" s="369"/>
      <c r="M12" s="369"/>
      <c r="N12" s="369"/>
      <c r="O12" s="371"/>
      <c r="P12" s="324">
        <v>4016806</v>
      </c>
      <c r="Q12" s="369"/>
      <c r="R12" s="369"/>
      <c r="S12" s="369"/>
      <c r="T12" s="369"/>
      <c r="U12" s="324">
        <v>0</v>
      </c>
      <c r="V12" s="369"/>
      <c r="W12" s="369"/>
      <c r="X12" s="324">
        <v>0</v>
      </c>
      <c r="Y12" s="369"/>
      <c r="Z12" s="369"/>
      <c r="AA12" s="324">
        <v>0</v>
      </c>
      <c r="AB12" s="369"/>
      <c r="AC12" s="369"/>
      <c r="AD12" s="324">
        <v>0</v>
      </c>
      <c r="AE12" s="368"/>
      <c r="AF12" s="368"/>
      <c r="AG12" s="368"/>
      <c r="AH12" s="368"/>
      <c r="AI12" s="324">
        <v>0</v>
      </c>
      <c r="AJ12" s="368"/>
      <c r="AK12" s="368"/>
      <c r="AL12" s="368"/>
      <c r="AM12" s="368"/>
      <c r="AN12" s="324">
        <v>0</v>
      </c>
      <c r="AO12" s="369"/>
      <c r="AP12" s="369"/>
      <c r="AQ12" s="369"/>
      <c r="AR12" s="369"/>
      <c r="AS12" s="324">
        <v>0</v>
      </c>
      <c r="AT12" s="327">
        <v>2908065</v>
      </c>
      <c r="AU12" s="327">
        <v>0</v>
      </c>
      <c r="AV12" s="374"/>
      <c r="AW12" s="380"/>
    </row>
    <row r="13" spans="2:49" x14ac:dyDescent="0.2">
      <c r="B13" s="349" t="s">
        <v>283</v>
      </c>
      <c r="C13" s="337" t="s">
        <v>10</v>
      </c>
      <c r="D13" s="324">
        <v>297965</v>
      </c>
      <c r="E13" s="325">
        <v>194708</v>
      </c>
      <c r="F13" s="325"/>
      <c r="G13" s="325"/>
      <c r="H13" s="325"/>
      <c r="I13" s="324">
        <v>0</v>
      </c>
      <c r="J13" s="324">
        <v>-1992</v>
      </c>
      <c r="K13" s="325">
        <v>-20</v>
      </c>
      <c r="L13" s="325"/>
      <c r="M13" s="325"/>
      <c r="N13" s="325"/>
      <c r="O13" s="324"/>
      <c r="P13" s="324">
        <v>1134106</v>
      </c>
      <c r="Q13" s="325">
        <v>-64340</v>
      </c>
      <c r="R13" s="325"/>
      <c r="S13" s="325"/>
      <c r="T13" s="325"/>
      <c r="U13" s="324">
        <v>0</v>
      </c>
      <c r="V13" s="325">
        <v>0</v>
      </c>
      <c r="W13" s="325"/>
      <c r="X13" s="324">
        <v>0</v>
      </c>
      <c r="Y13" s="325">
        <v>0</v>
      </c>
      <c r="Z13" s="325"/>
      <c r="AA13" s="324">
        <v>0</v>
      </c>
      <c r="AB13" s="325">
        <v>0</v>
      </c>
      <c r="AC13" s="325"/>
      <c r="AD13" s="324">
        <v>0</v>
      </c>
      <c r="AE13" s="368"/>
      <c r="AF13" s="368"/>
      <c r="AG13" s="368"/>
      <c r="AH13" s="368"/>
      <c r="AI13" s="324">
        <v>-126897</v>
      </c>
      <c r="AJ13" s="368"/>
      <c r="AK13" s="368"/>
      <c r="AL13" s="368"/>
      <c r="AM13" s="368"/>
      <c r="AN13" s="324">
        <v>0</v>
      </c>
      <c r="AO13" s="325"/>
      <c r="AP13" s="325"/>
      <c r="AQ13" s="325"/>
      <c r="AR13" s="325"/>
      <c r="AS13" s="324">
        <v>0</v>
      </c>
      <c r="AT13" s="327">
        <v>93960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v>0</v>
      </c>
      <c r="AE14" s="368"/>
      <c r="AF14" s="368"/>
      <c r="AG14" s="368"/>
      <c r="AH14" s="368"/>
      <c r="AI14" s="324">
        <v>0</v>
      </c>
      <c r="AJ14" s="368"/>
      <c r="AK14" s="368"/>
      <c r="AL14" s="368"/>
      <c r="AM14" s="368"/>
      <c r="AN14" s="324">
        <v>0</v>
      </c>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252569686</v>
      </c>
      <c r="E23" s="368"/>
      <c r="F23" s="368"/>
      <c r="G23" s="368"/>
      <c r="H23" s="368"/>
      <c r="I23" s="370"/>
      <c r="J23" s="324">
        <v>-87743</v>
      </c>
      <c r="K23" s="368"/>
      <c r="L23" s="368"/>
      <c r="M23" s="368"/>
      <c r="N23" s="368"/>
      <c r="O23" s="370"/>
      <c r="P23" s="324">
        <v>30516418</v>
      </c>
      <c r="Q23" s="368"/>
      <c r="R23" s="368"/>
      <c r="S23" s="368"/>
      <c r="T23" s="368"/>
      <c r="U23" s="324">
        <v>0</v>
      </c>
      <c r="V23" s="368"/>
      <c r="W23" s="368"/>
      <c r="X23" s="324">
        <v>0</v>
      </c>
      <c r="Y23" s="368"/>
      <c r="Z23" s="368"/>
      <c r="AA23" s="324">
        <v>591903</v>
      </c>
      <c r="AB23" s="368"/>
      <c r="AC23" s="368"/>
      <c r="AD23" s="324">
        <v>0</v>
      </c>
      <c r="AE23" s="368"/>
      <c r="AF23" s="368"/>
      <c r="AG23" s="368"/>
      <c r="AH23" s="368"/>
      <c r="AI23" s="324">
        <v>-3493362</v>
      </c>
      <c r="AJ23" s="368"/>
      <c r="AK23" s="368"/>
      <c r="AL23" s="368"/>
      <c r="AM23" s="368"/>
      <c r="AN23" s="324">
        <v>0</v>
      </c>
      <c r="AO23" s="368"/>
      <c r="AP23" s="368"/>
      <c r="AQ23" s="368"/>
      <c r="AR23" s="368"/>
      <c r="AS23" s="324">
        <v>0</v>
      </c>
      <c r="AT23" s="327">
        <v>49722195</v>
      </c>
      <c r="AU23" s="327">
        <v>-19202.43</v>
      </c>
      <c r="AV23" s="374"/>
      <c r="AW23" s="380"/>
    </row>
    <row r="24" spans="2:49" ht="28.5" customHeight="1" x14ac:dyDescent="0.2">
      <c r="B24" s="351" t="s">
        <v>114</v>
      </c>
      <c r="C24" s="337"/>
      <c r="D24" s="371"/>
      <c r="E24" s="325">
        <v>232505594</v>
      </c>
      <c r="F24" s="325"/>
      <c r="G24" s="325"/>
      <c r="H24" s="325"/>
      <c r="I24" s="324">
        <v>0</v>
      </c>
      <c r="J24" s="371"/>
      <c r="K24" s="325">
        <v>-24712</v>
      </c>
      <c r="L24" s="325"/>
      <c r="M24" s="325"/>
      <c r="N24" s="325"/>
      <c r="O24" s="324"/>
      <c r="P24" s="371"/>
      <c r="Q24" s="325">
        <v>28605053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22671511</v>
      </c>
      <c r="E26" s="368"/>
      <c r="F26" s="368"/>
      <c r="G26" s="368"/>
      <c r="H26" s="368"/>
      <c r="I26" s="370"/>
      <c r="J26" s="324">
        <v>1354</v>
      </c>
      <c r="K26" s="368"/>
      <c r="L26" s="368"/>
      <c r="M26" s="368"/>
      <c r="N26" s="368"/>
      <c r="O26" s="370"/>
      <c r="P26" s="324">
        <v>7344770</v>
      </c>
      <c r="Q26" s="368"/>
      <c r="R26" s="368"/>
      <c r="S26" s="368"/>
      <c r="T26" s="368"/>
      <c r="U26" s="324">
        <v>0</v>
      </c>
      <c r="V26" s="368"/>
      <c r="W26" s="368"/>
      <c r="X26" s="324">
        <v>0</v>
      </c>
      <c r="Y26" s="368"/>
      <c r="Z26" s="368"/>
      <c r="AA26" s="324">
        <v>111000</v>
      </c>
      <c r="AB26" s="368"/>
      <c r="AC26" s="368"/>
      <c r="AD26" s="324">
        <v>0</v>
      </c>
      <c r="AE26" s="368"/>
      <c r="AF26" s="368"/>
      <c r="AG26" s="368"/>
      <c r="AH26" s="368"/>
      <c r="AI26" s="324">
        <v>4479</v>
      </c>
      <c r="AJ26" s="368"/>
      <c r="AK26" s="368"/>
      <c r="AL26" s="368"/>
      <c r="AM26" s="368"/>
      <c r="AN26" s="324">
        <v>0</v>
      </c>
      <c r="AO26" s="368"/>
      <c r="AP26" s="368"/>
      <c r="AQ26" s="368"/>
      <c r="AR26" s="368"/>
      <c r="AS26" s="324">
        <v>0</v>
      </c>
      <c r="AT26" s="327">
        <v>1696605</v>
      </c>
      <c r="AU26" s="327">
        <v>0</v>
      </c>
      <c r="AV26" s="374"/>
      <c r="AW26" s="380"/>
    </row>
    <row r="27" spans="2:49" s="11" customFormat="1" ht="25.5" x14ac:dyDescent="0.2">
      <c r="B27" s="351" t="s">
        <v>85</v>
      </c>
      <c r="C27" s="337"/>
      <c r="D27" s="371"/>
      <c r="E27" s="325">
        <v>1865962</v>
      </c>
      <c r="F27" s="325"/>
      <c r="G27" s="325"/>
      <c r="H27" s="325"/>
      <c r="I27" s="324">
        <v>0</v>
      </c>
      <c r="J27" s="371"/>
      <c r="K27" s="325">
        <v>295</v>
      </c>
      <c r="L27" s="325"/>
      <c r="M27" s="325"/>
      <c r="N27" s="325"/>
      <c r="O27" s="324"/>
      <c r="P27" s="371"/>
      <c r="Q27" s="325">
        <v>1475995</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50864652</v>
      </c>
      <c r="E28" s="369"/>
      <c r="F28" s="369"/>
      <c r="G28" s="369"/>
      <c r="H28" s="369"/>
      <c r="I28" s="371"/>
      <c r="J28" s="324">
        <v>242278</v>
      </c>
      <c r="K28" s="369"/>
      <c r="L28" s="369"/>
      <c r="M28" s="369"/>
      <c r="N28" s="369"/>
      <c r="O28" s="371"/>
      <c r="P28" s="324">
        <v>14391286</v>
      </c>
      <c r="Q28" s="369"/>
      <c r="R28" s="369"/>
      <c r="S28" s="369"/>
      <c r="T28" s="369"/>
      <c r="U28" s="324">
        <v>0</v>
      </c>
      <c r="V28" s="369"/>
      <c r="W28" s="369"/>
      <c r="X28" s="324">
        <v>0</v>
      </c>
      <c r="Y28" s="369"/>
      <c r="Z28" s="369"/>
      <c r="AA28" s="324">
        <v>656817</v>
      </c>
      <c r="AB28" s="369"/>
      <c r="AC28" s="369"/>
      <c r="AD28" s="324">
        <v>0</v>
      </c>
      <c r="AE28" s="368"/>
      <c r="AF28" s="368"/>
      <c r="AG28" s="368"/>
      <c r="AH28" s="368"/>
      <c r="AI28" s="324">
        <v>4813</v>
      </c>
      <c r="AJ28" s="368"/>
      <c r="AK28" s="368"/>
      <c r="AL28" s="368"/>
      <c r="AM28" s="368"/>
      <c r="AN28" s="324">
        <v>0</v>
      </c>
      <c r="AO28" s="369"/>
      <c r="AP28" s="369"/>
      <c r="AQ28" s="369"/>
      <c r="AR28" s="369"/>
      <c r="AS28" s="324">
        <v>0</v>
      </c>
      <c r="AT28" s="327">
        <v>4609094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9502996</v>
      </c>
      <c r="E30" s="368"/>
      <c r="F30" s="368"/>
      <c r="G30" s="368"/>
      <c r="H30" s="368"/>
      <c r="I30" s="370"/>
      <c r="J30" s="324">
        <v>86</v>
      </c>
      <c r="K30" s="368"/>
      <c r="L30" s="368"/>
      <c r="M30" s="368"/>
      <c r="N30" s="368"/>
      <c r="O30" s="370"/>
      <c r="P30" s="324">
        <v>342029</v>
      </c>
      <c r="Q30" s="368"/>
      <c r="R30" s="368"/>
      <c r="S30" s="368"/>
      <c r="T30" s="368"/>
      <c r="U30" s="324">
        <v>0</v>
      </c>
      <c r="V30" s="368"/>
      <c r="W30" s="368"/>
      <c r="X30" s="324">
        <v>0</v>
      </c>
      <c r="Y30" s="368"/>
      <c r="Z30" s="368"/>
      <c r="AA30" s="324">
        <v>0</v>
      </c>
      <c r="AB30" s="368"/>
      <c r="AC30" s="368"/>
      <c r="AD30" s="324">
        <v>0</v>
      </c>
      <c r="AE30" s="368"/>
      <c r="AF30" s="368"/>
      <c r="AG30" s="368"/>
      <c r="AH30" s="368"/>
      <c r="AI30" s="324">
        <v>0</v>
      </c>
      <c r="AJ30" s="368"/>
      <c r="AK30" s="368"/>
      <c r="AL30" s="368"/>
      <c r="AM30" s="368"/>
      <c r="AN30" s="324">
        <v>0</v>
      </c>
      <c r="AO30" s="368"/>
      <c r="AP30" s="368"/>
      <c r="AQ30" s="368"/>
      <c r="AR30" s="368"/>
      <c r="AS30" s="324">
        <v>0</v>
      </c>
      <c r="AT30" s="327">
        <v>166055287</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9264614</v>
      </c>
      <c r="E32" s="369"/>
      <c r="F32" s="369"/>
      <c r="G32" s="369"/>
      <c r="H32" s="369"/>
      <c r="I32" s="371"/>
      <c r="J32" s="324">
        <v>28890</v>
      </c>
      <c r="K32" s="369"/>
      <c r="L32" s="369"/>
      <c r="M32" s="369"/>
      <c r="N32" s="369"/>
      <c r="O32" s="371"/>
      <c r="P32" s="324">
        <v>464647</v>
      </c>
      <c r="Q32" s="369"/>
      <c r="R32" s="369"/>
      <c r="S32" s="369"/>
      <c r="T32" s="369"/>
      <c r="U32" s="324">
        <v>0</v>
      </c>
      <c r="V32" s="369"/>
      <c r="W32" s="369"/>
      <c r="X32" s="324">
        <v>0</v>
      </c>
      <c r="Y32" s="369"/>
      <c r="Z32" s="369"/>
      <c r="AA32" s="324">
        <v>0</v>
      </c>
      <c r="AB32" s="369"/>
      <c r="AC32" s="369"/>
      <c r="AD32" s="324">
        <v>0</v>
      </c>
      <c r="AE32" s="368"/>
      <c r="AF32" s="368"/>
      <c r="AG32" s="368"/>
      <c r="AH32" s="368"/>
      <c r="AI32" s="324">
        <v>0</v>
      </c>
      <c r="AJ32" s="368"/>
      <c r="AK32" s="368"/>
      <c r="AL32" s="368"/>
      <c r="AM32" s="368"/>
      <c r="AN32" s="324">
        <v>0</v>
      </c>
      <c r="AO32" s="369"/>
      <c r="AP32" s="369"/>
      <c r="AQ32" s="369"/>
      <c r="AR32" s="369"/>
      <c r="AS32" s="324">
        <v>0</v>
      </c>
      <c r="AT32" s="327">
        <v>190094244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43697731</v>
      </c>
      <c r="E34" s="368"/>
      <c r="F34" s="368"/>
      <c r="G34" s="368"/>
      <c r="H34" s="368"/>
      <c r="I34" s="370"/>
      <c r="J34" s="324">
        <v>5</v>
      </c>
      <c r="K34" s="368"/>
      <c r="L34" s="368"/>
      <c r="M34" s="368"/>
      <c r="N34" s="368"/>
      <c r="O34" s="370"/>
      <c r="P34" s="324">
        <v>26029</v>
      </c>
      <c r="Q34" s="368"/>
      <c r="R34" s="368"/>
      <c r="S34" s="368"/>
      <c r="T34" s="368"/>
      <c r="U34" s="324">
        <v>0</v>
      </c>
      <c r="V34" s="368"/>
      <c r="W34" s="368"/>
      <c r="X34" s="324">
        <v>0</v>
      </c>
      <c r="Y34" s="368"/>
      <c r="Z34" s="368"/>
      <c r="AA34" s="324">
        <v>0</v>
      </c>
      <c r="AB34" s="368"/>
      <c r="AC34" s="368"/>
      <c r="AD34" s="324">
        <v>0</v>
      </c>
      <c r="AE34" s="368"/>
      <c r="AF34" s="368"/>
      <c r="AG34" s="368"/>
      <c r="AH34" s="368"/>
      <c r="AI34" s="324">
        <v>0</v>
      </c>
      <c r="AJ34" s="368"/>
      <c r="AK34" s="368"/>
      <c r="AL34" s="368"/>
      <c r="AM34" s="368"/>
      <c r="AN34" s="324">
        <v>0</v>
      </c>
      <c r="AO34" s="368"/>
      <c r="AP34" s="368"/>
      <c r="AQ34" s="368"/>
      <c r="AR34" s="368"/>
      <c r="AS34" s="324">
        <v>0</v>
      </c>
      <c r="AT34" s="327">
        <v>0</v>
      </c>
      <c r="AU34" s="327">
        <v>0</v>
      </c>
      <c r="AV34" s="374"/>
      <c r="AW34" s="380"/>
    </row>
    <row r="35" spans="2:49" s="11" customFormat="1" x14ac:dyDescent="0.2">
      <c r="B35" s="351" t="s">
        <v>91</v>
      </c>
      <c r="C35" s="337"/>
      <c r="D35" s="371"/>
      <c r="E35" s="325">
        <v>43697731</v>
      </c>
      <c r="F35" s="325"/>
      <c r="G35" s="325"/>
      <c r="H35" s="325"/>
      <c r="I35" s="324">
        <v>0</v>
      </c>
      <c r="J35" s="371"/>
      <c r="K35" s="325">
        <v>5</v>
      </c>
      <c r="L35" s="325"/>
      <c r="M35" s="325"/>
      <c r="N35" s="325"/>
      <c r="O35" s="324"/>
      <c r="P35" s="371"/>
      <c r="Q35" s="325">
        <v>26029</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58859735</v>
      </c>
      <c r="E36" s="325">
        <v>58859735</v>
      </c>
      <c r="F36" s="325"/>
      <c r="G36" s="325"/>
      <c r="H36" s="325"/>
      <c r="I36" s="324">
        <v>0</v>
      </c>
      <c r="J36" s="324">
        <v>7642</v>
      </c>
      <c r="K36" s="325">
        <v>7642</v>
      </c>
      <c r="L36" s="325"/>
      <c r="M36" s="325"/>
      <c r="N36" s="325"/>
      <c r="O36" s="324"/>
      <c r="P36" s="324">
        <v>60453</v>
      </c>
      <c r="Q36" s="325">
        <v>60453</v>
      </c>
      <c r="R36" s="325"/>
      <c r="S36" s="325"/>
      <c r="T36" s="325"/>
      <c r="U36" s="324">
        <v>0</v>
      </c>
      <c r="V36" s="325">
        <v>0</v>
      </c>
      <c r="W36" s="325"/>
      <c r="X36" s="324">
        <v>0</v>
      </c>
      <c r="Y36" s="325">
        <v>0</v>
      </c>
      <c r="Z36" s="325"/>
      <c r="AA36" s="324">
        <v>0</v>
      </c>
      <c r="AB36" s="325">
        <v>0</v>
      </c>
      <c r="AC36" s="325"/>
      <c r="AD36" s="324">
        <v>0</v>
      </c>
      <c r="AE36" s="368"/>
      <c r="AF36" s="368"/>
      <c r="AG36" s="368"/>
      <c r="AH36" s="368"/>
      <c r="AI36" s="324">
        <v>0</v>
      </c>
      <c r="AJ36" s="368"/>
      <c r="AK36" s="368"/>
      <c r="AL36" s="368"/>
      <c r="AM36" s="368"/>
      <c r="AN36" s="324">
        <v>0</v>
      </c>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3481462</v>
      </c>
      <c r="Q38" s="368"/>
      <c r="R38" s="368"/>
      <c r="S38" s="368"/>
      <c r="T38" s="368"/>
      <c r="U38" s="324">
        <v>0</v>
      </c>
      <c r="V38" s="368"/>
      <c r="W38" s="368"/>
      <c r="X38" s="324">
        <v>0</v>
      </c>
      <c r="Y38" s="368"/>
      <c r="Z38" s="368"/>
      <c r="AA38" s="324">
        <v>0</v>
      </c>
      <c r="AB38" s="368"/>
      <c r="AC38" s="368"/>
      <c r="AD38" s="324">
        <v>0</v>
      </c>
      <c r="AE38" s="368"/>
      <c r="AF38" s="368"/>
      <c r="AG38" s="368"/>
      <c r="AH38" s="368"/>
      <c r="AI38" s="324">
        <v>0</v>
      </c>
      <c r="AJ38" s="368"/>
      <c r="AK38" s="368"/>
      <c r="AL38" s="368"/>
      <c r="AM38" s="368"/>
      <c r="AN38" s="324">
        <v>0</v>
      </c>
      <c r="AO38" s="368"/>
      <c r="AP38" s="368"/>
      <c r="AQ38" s="368"/>
      <c r="AR38" s="368"/>
      <c r="AS38" s="324">
        <v>0</v>
      </c>
      <c r="AT38" s="327">
        <v>-16901</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3481462</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1</v>
      </c>
      <c r="K41" s="368"/>
      <c r="L41" s="368"/>
      <c r="M41" s="368"/>
      <c r="N41" s="368"/>
      <c r="O41" s="370"/>
      <c r="P41" s="324">
        <v>2584327</v>
      </c>
      <c r="Q41" s="368"/>
      <c r="R41" s="368"/>
      <c r="S41" s="368"/>
      <c r="T41" s="368"/>
      <c r="U41" s="324">
        <v>0</v>
      </c>
      <c r="V41" s="368"/>
      <c r="W41" s="368"/>
      <c r="X41" s="324">
        <v>0</v>
      </c>
      <c r="Y41" s="368"/>
      <c r="Z41" s="368"/>
      <c r="AA41" s="324">
        <v>0</v>
      </c>
      <c r="AB41" s="368"/>
      <c r="AC41" s="368"/>
      <c r="AD41" s="324">
        <v>0</v>
      </c>
      <c r="AE41" s="368"/>
      <c r="AF41" s="368"/>
      <c r="AG41" s="368"/>
      <c r="AH41" s="368"/>
      <c r="AI41" s="324">
        <v>710806</v>
      </c>
      <c r="AJ41" s="368"/>
      <c r="AK41" s="368"/>
      <c r="AL41" s="368"/>
      <c r="AM41" s="368"/>
      <c r="AN41" s="324">
        <v>0</v>
      </c>
      <c r="AO41" s="368"/>
      <c r="AP41" s="368"/>
      <c r="AQ41" s="368"/>
      <c r="AR41" s="368"/>
      <c r="AS41" s="324">
        <v>0</v>
      </c>
      <c r="AT41" s="327">
        <v>438129</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-1432478</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1</v>
      </c>
      <c r="K43" s="369"/>
      <c r="L43" s="369"/>
      <c r="M43" s="369"/>
      <c r="N43" s="369"/>
      <c r="O43" s="371"/>
      <c r="P43" s="324">
        <v>4016806</v>
      </c>
      <c r="Q43" s="369"/>
      <c r="R43" s="369"/>
      <c r="S43" s="369"/>
      <c r="T43" s="369"/>
      <c r="U43" s="324"/>
      <c r="V43" s="369"/>
      <c r="W43" s="369"/>
      <c r="X43" s="324"/>
      <c r="Y43" s="369"/>
      <c r="Z43" s="369"/>
      <c r="AA43" s="324"/>
      <c r="AB43" s="369"/>
      <c r="AC43" s="369"/>
      <c r="AD43" s="370"/>
      <c r="AE43" s="368"/>
      <c r="AF43" s="368"/>
      <c r="AG43" s="368"/>
      <c r="AH43" s="368"/>
      <c r="AI43" s="324">
        <v>0</v>
      </c>
      <c r="AJ43" s="368"/>
      <c r="AK43" s="368"/>
      <c r="AL43" s="368"/>
      <c r="AM43" s="368"/>
      <c r="AN43" s="324">
        <v>0</v>
      </c>
      <c r="AO43" s="369"/>
      <c r="AP43" s="369"/>
      <c r="AQ43" s="369"/>
      <c r="AR43" s="369"/>
      <c r="AS43" s="324">
        <v>0</v>
      </c>
      <c r="AT43" s="327">
        <v>2908065</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610331</v>
      </c>
      <c r="E45" s="325">
        <v>595829</v>
      </c>
      <c r="F45" s="325"/>
      <c r="G45" s="325"/>
      <c r="H45" s="325"/>
      <c r="I45" s="324">
        <v>0</v>
      </c>
      <c r="J45" s="324">
        <v>13</v>
      </c>
      <c r="K45" s="325">
        <v>25</v>
      </c>
      <c r="L45" s="325"/>
      <c r="M45" s="325"/>
      <c r="N45" s="325"/>
      <c r="O45" s="324"/>
      <c r="P45" s="324">
        <v>42353</v>
      </c>
      <c r="Q45" s="325">
        <v>33547</v>
      </c>
      <c r="R45" s="325"/>
      <c r="S45" s="325"/>
      <c r="T45" s="325"/>
      <c r="U45" s="324">
        <v>0</v>
      </c>
      <c r="V45" s="325">
        <v>0</v>
      </c>
      <c r="W45" s="325"/>
      <c r="X45" s="324">
        <v>0</v>
      </c>
      <c r="Y45" s="325">
        <v>0</v>
      </c>
      <c r="Z45" s="325"/>
      <c r="AA45" s="324">
        <v>0</v>
      </c>
      <c r="AB45" s="325">
        <v>0</v>
      </c>
      <c r="AC45" s="325"/>
      <c r="AD45" s="324">
        <v>0</v>
      </c>
      <c r="AE45" s="368"/>
      <c r="AF45" s="368"/>
      <c r="AG45" s="368"/>
      <c r="AH45" s="368"/>
      <c r="AI45" s="324">
        <v>0</v>
      </c>
      <c r="AJ45" s="368"/>
      <c r="AK45" s="368"/>
      <c r="AL45" s="368"/>
      <c r="AM45" s="368"/>
      <c r="AN45" s="324">
        <v>0</v>
      </c>
      <c r="AO45" s="325"/>
      <c r="AP45" s="325"/>
      <c r="AQ45" s="325"/>
      <c r="AR45" s="325"/>
      <c r="AS45" s="324">
        <v>0</v>
      </c>
      <c r="AT45" s="327">
        <v>-1</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v>0</v>
      </c>
      <c r="AE46" s="368"/>
      <c r="AF46" s="368"/>
      <c r="AG46" s="368"/>
      <c r="AH46" s="368"/>
      <c r="AI46" s="324">
        <v>0</v>
      </c>
      <c r="AJ46" s="368"/>
      <c r="AK46" s="368"/>
      <c r="AL46" s="368"/>
      <c r="AM46" s="368"/>
      <c r="AN46" s="324">
        <v>0</v>
      </c>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v>0</v>
      </c>
      <c r="AE47" s="368"/>
      <c r="AF47" s="368"/>
      <c r="AG47" s="368"/>
      <c r="AH47" s="368"/>
      <c r="AI47" s="324">
        <v>0</v>
      </c>
      <c r="AJ47" s="368"/>
      <c r="AK47" s="368"/>
      <c r="AL47" s="368"/>
      <c r="AM47" s="368"/>
      <c r="AN47" s="324">
        <v>0</v>
      </c>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1094530</v>
      </c>
      <c r="E49" s="325">
        <v>2314</v>
      </c>
      <c r="F49" s="325"/>
      <c r="G49" s="325"/>
      <c r="H49" s="325"/>
      <c r="I49" s="324">
        <v>0</v>
      </c>
      <c r="J49" s="324">
        <v>3434</v>
      </c>
      <c r="K49" s="325">
        <v>1</v>
      </c>
      <c r="L49" s="325"/>
      <c r="M49" s="325"/>
      <c r="N49" s="325"/>
      <c r="O49" s="324"/>
      <c r="P49" s="324">
        <v>585626</v>
      </c>
      <c r="Q49" s="325">
        <v>766</v>
      </c>
      <c r="R49" s="325"/>
      <c r="S49" s="325"/>
      <c r="T49" s="325"/>
      <c r="U49" s="324">
        <v>0</v>
      </c>
      <c r="V49" s="325">
        <v>0</v>
      </c>
      <c r="W49" s="325"/>
      <c r="X49" s="324">
        <v>0</v>
      </c>
      <c r="Y49" s="325">
        <v>0</v>
      </c>
      <c r="Z49" s="325"/>
      <c r="AA49" s="324">
        <v>0</v>
      </c>
      <c r="AB49" s="325">
        <v>0</v>
      </c>
      <c r="AC49" s="325"/>
      <c r="AD49" s="324">
        <v>0</v>
      </c>
      <c r="AE49" s="368"/>
      <c r="AF49" s="368"/>
      <c r="AG49" s="368"/>
      <c r="AH49" s="368"/>
      <c r="AI49" s="324">
        <v>0</v>
      </c>
      <c r="AJ49" s="368"/>
      <c r="AK49" s="368"/>
      <c r="AL49" s="368"/>
      <c r="AM49" s="368"/>
      <c r="AN49" s="324">
        <v>0</v>
      </c>
      <c r="AO49" s="325"/>
      <c r="AP49" s="325"/>
      <c r="AQ49" s="325"/>
      <c r="AR49" s="325"/>
      <c r="AS49" s="324">
        <v>0</v>
      </c>
      <c r="AT49" s="327">
        <v>100</v>
      </c>
      <c r="AU49" s="327">
        <v>0</v>
      </c>
      <c r="AV49" s="374"/>
      <c r="AW49" s="380"/>
    </row>
    <row r="50" spans="2:49" x14ac:dyDescent="0.2">
      <c r="B50" s="349" t="s">
        <v>119</v>
      </c>
      <c r="C50" s="337" t="s">
        <v>34</v>
      </c>
      <c r="D50" s="324">
        <v>2628718</v>
      </c>
      <c r="E50" s="369"/>
      <c r="F50" s="369"/>
      <c r="G50" s="369"/>
      <c r="H50" s="369"/>
      <c r="I50" s="371"/>
      <c r="J50" s="324">
        <v>8095</v>
      </c>
      <c r="K50" s="369"/>
      <c r="L50" s="369"/>
      <c r="M50" s="369"/>
      <c r="N50" s="369"/>
      <c r="O50" s="371"/>
      <c r="P50" s="324">
        <v>1166335</v>
      </c>
      <c r="Q50" s="369"/>
      <c r="R50" s="369"/>
      <c r="S50" s="369"/>
      <c r="T50" s="369"/>
      <c r="U50" s="324">
        <v>0</v>
      </c>
      <c r="V50" s="369"/>
      <c r="W50" s="369"/>
      <c r="X50" s="324">
        <v>0</v>
      </c>
      <c r="Y50" s="369"/>
      <c r="Z50" s="369"/>
      <c r="AA50" s="324">
        <v>0</v>
      </c>
      <c r="AB50" s="369"/>
      <c r="AC50" s="369"/>
      <c r="AD50" s="324">
        <v>0</v>
      </c>
      <c r="AE50" s="368"/>
      <c r="AF50" s="368"/>
      <c r="AG50" s="368"/>
      <c r="AH50" s="368"/>
      <c r="AI50" s="324">
        <v>0</v>
      </c>
      <c r="AJ50" s="368"/>
      <c r="AK50" s="368"/>
      <c r="AL50" s="368"/>
      <c r="AM50" s="368"/>
      <c r="AN50" s="324">
        <v>0</v>
      </c>
      <c r="AO50" s="369"/>
      <c r="AP50" s="369"/>
      <c r="AQ50" s="369"/>
      <c r="AR50" s="369"/>
      <c r="AS50" s="324">
        <v>0</v>
      </c>
      <c r="AT50" s="327">
        <v>-4</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v>0</v>
      </c>
      <c r="AE52" s="368"/>
      <c r="AF52" s="368"/>
      <c r="AG52" s="368"/>
      <c r="AH52" s="368"/>
      <c r="AI52" s="324">
        <v>0</v>
      </c>
      <c r="AJ52" s="368"/>
      <c r="AK52" s="368"/>
      <c r="AL52" s="368"/>
      <c r="AM52" s="368"/>
      <c r="AN52" s="324">
        <v>0</v>
      </c>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v>0</v>
      </c>
      <c r="AE53" s="368"/>
      <c r="AF53" s="368"/>
      <c r="AG53" s="368"/>
      <c r="AH53" s="368"/>
      <c r="AI53" s="324">
        <v>0</v>
      </c>
      <c r="AJ53" s="368"/>
      <c r="AK53" s="368"/>
      <c r="AL53" s="368"/>
      <c r="AM53" s="368"/>
      <c r="AN53" s="324">
        <v>0</v>
      </c>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211597442</v>
      </c>
      <c r="E54" s="329">
        <f>E24+E27+E31+E35-E36+E39+E42+E45+E46-E49+E51+E52+E53</f>
        <v>219803067</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-360434</v>
      </c>
      <c r="K54" s="329">
        <f>K24+K27+K31+K35-K36+K39+K42+K45+K46-K49+K51+K52+K53</f>
        <v>-32030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25984905</v>
      </c>
      <c r="Q54" s="329">
        <f>Q24+Q27+Q31+Q35-Q36+Q39+Q42+Q45+Q46-Q49+Q51+Q52+Q53</f>
        <v>32128389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46086</v>
      </c>
      <c r="AB54" s="329">
        <f>AB24+AB27+AB31+AB35-AB36+AB39+AB42+AB45+AB46-AB49+AB51+AB52+AB53</f>
        <v>0</v>
      </c>
      <c r="AC54" s="329">
        <f>AC24+AC27+AC31+AC35-AC36+AC39+AC42+AC45+AC46-AC49+AC51+AC52+AC53</f>
        <v>0</v>
      </c>
      <c r="AD54" s="328">
        <f>AD23+AD26-AD28+AD30-AD32+AD34-AD36+AD38+AD41-AD43+AD45+AD46-AD47-AD49+AD50+AD51+AD52+AD53</f>
        <v>0</v>
      </c>
      <c r="AE54" s="368"/>
      <c r="AF54" s="368"/>
      <c r="AG54" s="368"/>
      <c r="AH54" s="368"/>
      <c r="AI54" s="328">
        <f>AI23+AI26-AI28+AI30-AI32+AI34-AI36+AI38+AI41-AI43+AI45+AI46-AI47-AI49+AI50+AI51+AI52+AI53</f>
        <v>-2782890</v>
      </c>
      <c r="AJ54" s="368"/>
      <c r="AK54" s="368"/>
      <c r="AL54" s="368"/>
      <c r="AM54" s="368"/>
      <c r="AN54" s="328">
        <f>AN23+AN26-AN28+AN30-AN32+AN34-AN36+AN38+AN41-AN43+AN45+AN46-AN47-AN49+AN50+AN51+AN52+AN53</f>
        <v>0</v>
      </c>
      <c r="AO54" s="329">
        <f>AO23+AO26-AO28+AO30-AO32+AO34-AO36+AO38+AO41-AO43+AO45+AO46-AO47-AO49+AO50+AO51+AO52+AO53</f>
        <v>0</v>
      </c>
      <c r="AP54" s="329">
        <f>AP23+AP26-AP28+AP30-AP32+AP34-AP36+AP38+AP41-AP43+AP45+AP46-AP47-AP49+AP50+AP51+AP52+AP53</f>
        <v>0</v>
      </c>
      <c r="AQ54" s="329">
        <f>AQ23+AQ26-AQ28+AQ30-AQ32+AQ34-AQ36+AQ38+AQ41-AQ43+AQ45+AQ46-AQ47-AQ49+AQ50+AQ51+AQ52+AQ53</f>
        <v>0</v>
      </c>
      <c r="AR54" s="329">
        <f>AR23+AR26-AR28+AR30-AR32+AR34-AR36+AR38+AR41-AR43+AR45+AR46-AR47-AR49+AR50+AR51+AR52+AR53</f>
        <v>0</v>
      </c>
      <c r="AS54" s="328">
        <f>AS23+AS26-AS28+AS30-AS32+AS34-AS36+AS38+AS41-AS43+AS45+AS46-AS47-AS49+AS50+AS51+AS52+AS53</f>
        <v>0</v>
      </c>
      <c r="AT54" s="330">
        <f>AT23+AT26-AT28+AT30-AT32+AT34-AT36+AT38+AT41-AT43+AT45+AT46-AT47-AT49+AT50+AT51+AT52+AT53</f>
        <v>20283807</v>
      </c>
      <c r="AU54" s="330">
        <f>AU23+AU26-AU28+AU30-AU32+AU34-AU36+AU38+AU41-AU43+AU45+AU46-AU47-AU49+AU50+AU51+AU52+AU53</f>
        <v>-19202.43</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f>MIN(MAX(0,AD56),MAX(0,AD57))</f>
        <v>0</v>
      </c>
      <c r="AE55" s="368"/>
      <c r="AF55" s="368"/>
      <c r="AG55" s="368"/>
      <c r="AH55" s="368"/>
      <c r="AI55" s="328">
        <f>MIN(MAX(0,AI56),MAX(0,AI57))</f>
        <v>0</v>
      </c>
      <c r="AJ55" s="368"/>
      <c r="AK55" s="368"/>
      <c r="AL55" s="368"/>
      <c r="AM55" s="368"/>
      <c r="AN55" s="328">
        <f>MIN(MAX(0,AN56),MAX(0,AN57))</f>
        <v>0</v>
      </c>
      <c r="AO55" s="329">
        <f>MIN(MAX(0,AO56),MAX(0,AO57))</f>
        <v>0</v>
      </c>
      <c r="AP55" s="329">
        <f>MIN(MAX(0,AP56),MAX(0,AP57))</f>
        <v>0</v>
      </c>
      <c r="AQ55" s="329">
        <f>MIN(MAX(0,AQ56),MAX(0,AQ57))</f>
        <v>0</v>
      </c>
      <c r="AR55" s="329">
        <f>MIN(MAX(0,AR56),MAX(0,AR57))</f>
        <v>0</v>
      </c>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v>0</v>
      </c>
      <c r="AE56" s="368"/>
      <c r="AF56" s="368"/>
      <c r="AG56" s="368"/>
      <c r="AH56" s="368"/>
      <c r="AI56" s="324">
        <v>0</v>
      </c>
      <c r="AJ56" s="368"/>
      <c r="AK56" s="368"/>
      <c r="AL56" s="368"/>
      <c r="AM56" s="368"/>
      <c r="AN56" s="324">
        <v>0</v>
      </c>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v>0</v>
      </c>
      <c r="AE57" s="368"/>
      <c r="AF57" s="368"/>
      <c r="AG57" s="368"/>
      <c r="AH57" s="368"/>
      <c r="AI57" s="324">
        <v>0</v>
      </c>
      <c r="AJ57" s="368"/>
      <c r="AK57" s="368"/>
      <c r="AL57" s="368"/>
      <c r="AM57" s="368"/>
      <c r="AN57" s="324">
        <v>0</v>
      </c>
      <c r="AO57" s="325"/>
      <c r="AP57" s="325"/>
      <c r="AQ57" s="325"/>
      <c r="AR57" s="325"/>
      <c r="AS57" s="324">
        <v>0</v>
      </c>
      <c r="AT57" s="327">
        <v>18427284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47987</v>
      </c>
      <c r="D4" s="110">
        <f>'Pt 1 Summary of Data'!$K$56+'Pt 1 Summary of Data'!$M$56-'Pt 1 Summary of Data'!$N$56</f>
        <v>3</v>
      </c>
      <c r="E4" s="110">
        <f>'Pt 1 Summary of Data'!$Q$56+'Pt 1 Summary of Data'!$S$56-'Pt 1 Summary of Data'!$T$56</f>
        <v>4738</v>
      </c>
      <c r="F4" s="110">
        <f>'Pt 1 Summary of Data'!$V$56</f>
        <v>0</v>
      </c>
      <c r="G4" s="110">
        <f>'Pt 1 Summary of Data'!$Y$56</f>
        <v>0</v>
      </c>
      <c r="H4" s="110">
        <f>'Pt 1 Summary of Data'!$AB$56</f>
        <v>0</v>
      </c>
      <c r="I4" s="191"/>
      <c r="J4" s="191"/>
      <c r="K4" s="197">
        <f>'Pt 1 Summary of Data'!$AO$56+'Pt 1 Summary of Data'!$AQ$56-'Pt 1 Summary of Data'!$AR$56</f>
        <v>0</v>
      </c>
    </row>
    <row r="5" spans="2:11" ht="16.5" x14ac:dyDescent="0.25">
      <c r="B5" s="128" t="s">
        <v>342</v>
      </c>
      <c r="C5" s="169"/>
      <c r="D5" s="170"/>
      <c r="E5" s="170"/>
      <c r="F5" s="170"/>
      <c r="G5" s="170"/>
      <c r="H5" s="170"/>
      <c r="I5" s="170"/>
      <c r="J5" s="170"/>
      <c r="K5" s="198"/>
    </row>
    <row r="6" spans="2:11" x14ac:dyDescent="0.2">
      <c r="B6" s="129" t="s">
        <v>101</v>
      </c>
      <c r="C6" s="189"/>
      <c r="D6" s="106">
        <v>0</v>
      </c>
      <c r="E6" s="106">
        <v>17</v>
      </c>
      <c r="F6" s="190"/>
      <c r="G6" s="106">
        <v>0</v>
      </c>
      <c r="H6" s="106">
        <v>0</v>
      </c>
      <c r="I6" s="190"/>
      <c r="J6" s="190"/>
      <c r="K6" s="195"/>
    </row>
    <row r="7" spans="2:11" x14ac:dyDescent="0.2">
      <c r="B7" s="122" t="s">
        <v>102</v>
      </c>
      <c r="C7" s="107">
        <v>30533</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49</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6751848</v>
      </c>
      <c r="D11" s="103">
        <v>0</v>
      </c>
      <c r="E11" s="103">
        <v>2084957</v>
      </c>
      <c r="F11" s="103">
        <v>0</v>
      </c>
      <c r="G11" s="103">
        <v>0</v>
      </c>
      <c r="H11" s="103">
        <v>33609</v>
      </c>
      <c r="I11" s="184"/>
      <c r="J11" s="184"/>
      <c r="K11" s="202"/>
    </row>
    <row r="12" spans="2:11" x14ac:dyDescent="0.2">
      <c r="B12" s="130" t="s">
        <v>93</v>
      </c>
      <c r="C12" s="100">
        <v>113.2</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6751848.1500000004</v>
      </c>
      <c r="D14" s="101">
        <v>0</v>
      </c>
      <c r="E14" s="101">
        <v>2057525</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9817107</v>
      </c>
      <c r="D16" s="105">
        <f>'Pt 1 Summary of Data'!J18</f>
        <v>0</v>
      </c>
      <c r="E16" s="105">
        <f>'Pt 1 Summary of Data'!P18</f>
        <v>828347</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1</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1169832.4099999999</v>
      </c>
      <c r="D22" s="133">
        <v>0</v>
      </c>
      <c r="E22" s="133">
        <v>0</v>
      </c>
      <c r="F22" s="133">
        <v>0</v>
      </c>
      <c r="G22" s="133">
        <v>0</v>
      </c>
      <c r="H22" s="133">
        <v>0</v>
      </c>
      <c r="I22" s="187"/>
      <c r="J22" s="187"/>
      <c r="K22" s="206"/>
    </row>
    <row r="23" spans="2:12" s="11" customFormat="1" ht="100.15" customHeight="1" x14ac:dyDescent="0.2">
      <c r="B23" s="97" t="s">
        <v>212</v>
      </c>
      <c r="C23" s="2" t="s">
        <v>572</v>
      </c>
      <c r="D23" s="6"/>
      <c r="E23" s="6"/>
      <c r="F23" s="6"/>
      <c r="G23" s="6"/>
      <c r="H23" s="6"/>
      <c r="I23" s="6"/>
      <c r="J23" s="6"/>
      <c r="K23" s="5"/>
    </row>
    <row r="24" spans="2:12" s="11" customFormat="1" ht="100.15" customHeight="1" x14ac:dyDescent="0.2">
      <c r="B24" s="96" t="s">
        <v>213</v>
      </c>
      <c r="C24" s="1" t="s">
        <v>573</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570</v>
      </c>
      <c r="C50" s="137" t="s">
        <v>571</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506</v>
      </c>
      <c r="C5" s="119"/>
      <c r="D5" s="142" t="s">
        <v>507</v>
      </c>
      <c r="E5" s="13"/>
    </row>
    <row r="6" spans="1:5" ht="35.25" customHeight="1" x14ac:dyDescent="0.2">
      <c r="B6" s="140" t="s">
        <v>508</v>
      </c>
      <c r="C6" s="119"/>
      <c r="D6" s="143" t="s">
        <v>509</v>
      </c>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506</v>
      </c>
      <c r="C27" s="119"/>
      <c r="D27" s="144" t="s">
        <v>510</v>
      </c>
      <c r="E27" s="13"/>
    </row>
    <row r="28" spans="2:5" ht="35.25" customHeight="1" x14ac:dyDescent="0.2">
      <c r="B28" s="140" t="s">
        <v>506</v>
      </c>
      <c r="C28" s="119"/>
      <c r="D28" s="143" t="s">
        <v>511</v>
      </c>
      <c r="E28" s="13"/>
    </row>
    <row r="29" spans="2:5" ht="35.25" customHeight="1" x14ac:dyDescent="0.2">
      <c r="B29" s="140" t="s">
        <v>508</v>
      </c>
      <c r="C29" s="119"/>
      <c r="D29" s="143" t="s">
        <v>512</v>
      </c>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506</v>
      </c>
      <c r="C34" s="119"/>
      <c r="D34" s="143" t="s">
        <v>513</v>
      </c>
      <c r="E34" s="13"/>
    </row>
    <row r="35" spans="2:5" ht="35.25" customHeight="1" x14ac:dyDescent="0.2">
      <c r="B35" s="140" t="s">
        <v>506</v>
      </c>
      <c r="C35" s="119"/>
      <c r="D35" s="143" t="s">
        <v>514</v>
      </c>
      <c r="E35" s="13"/>
    </row>
    <row r="36" spans="2:5" ht="35.25" customHeight="1" x14ac:dyDescent="0.2">
      <c r="B36" s="140" t="s">
        <v>506</v>
      </c>
      <c r="C36" s="119"/>
      <c r="D36" s="143" t="s">
        <v>515</v>
      </c>
      <c r="E36" s="13"/>
    </row>
    <row r="37" spans="2:5" ht="35.25" customHeight="1" x14ac:dyDescent="0.2">
      <c r="B37" s="140" t="s">
        <v>506</v>
      </c>
      <c r="C37" s="119"/>
      <c r="D37" s="143" t="s">
        <v>516</v>
      </c>
      <c r="E37" s="13"/>
    </row>
    <row r="38" spans="2:5" ht="35.25" customHeight="1" x14ac:dyDescent="0.2">
      <c r="B38" s="140" t="s">
        <v>508</v>
      </c>
      <c r="C38" s="119"/>
      <c r="D38" s="143" t="s">
        <v>517</v>
      </c>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t="s">
        <v>508</v>
      </c>
      <c r="C42" s="119"/>
      <c r="D42" s="143" t="s">
        <v>498</v>
      </c>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506</v>
      </c>
      <c r="C48" s="119"/>
      <c r="D48" s="143" t="s">
        <v>518</v>
      </c>
      <c r="E48" s="13"/>
    </row>
    <row r="49" spans="2:5" ht="35.25" customHeight="1" x14ac:dyDescent="0.2">
      <c r="B49" s="140" t="s">
        <v>506</v>
      </c>
      <c r="C49" s="119"/>
      <c r="D49" s="143" t="s">
        <v>519</v>
      </c>
      <c r="E49" s="13"/>
    </row>
    <row r="50" spans="2:5" ht="35.25" customHeight="1" x14ac:dyDescent="0.2">
      <c r="B50" s="140" t="s">
        <v>508</v>
      </c>
      <c r="C50" s="119"/>
      <c r="D50" s="143" t="s">
        <v>520</v>
      </c>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506</v>
      </c>
      <c r="C56" s="121"/>
      <c r="D56" s="143" t="s">
        <v>521</v>
      </c>
      <c r="E56" s="13"/>
    </row>
    <row r="57" spans="2:5" ht="35.25" customHeight="1" x14ac:dyDescent="0.2">
      <c r="B57" s="140" t="s">
        <v>506</v>
      </c>
      <c r="C57" s="121"/>
      <c r="D57" s="143" t="s">
        <v>522</v>
      </c>
      <c r="E57" s="13"/>
    </row>
    <row r="58" spans="2:5" ht="35.25" customHeight="1" x14ac:dyDescent="0.2">
      <c r="B58" s="140" t="s">
        <v>508</v>
      </c>
      <c r="C58" s="121"/>
      <c r="D58" s="143" t="s">
        <v>523</v>
      </c>
      <c r="E58" s="13"/>
    </row>
    <row r="59" spans="2:5" ht="35.25" customHeight="1" x14ac:dyDescent="0.2">
      <c r="B59" s="140" t="s">
        <v>508</v>
      </c>
      <c r="C59" s="121"/>
      <c r="D59" s="143" t="s">
        <v>524</v>
      </c>
      <c r="E59" s="13"/>
    </row>
    <row r="60" spans="2:5" ht="35.25" customHeight="1" x14ac:dyDescent="0.2">
      <c r="B60" s="140" t="s">
        <v>508</v>
      </c>
      <c r="C60" s="121"/>
      <c r="D60" s="143" t="s">
        <v>525</v>
      </c>
      <c r="E60" s="13"/>
    </row>
    <row r="61" spans="2:5" ht="35.25" customHeight="1" x14ac:dyDescent="0.2">
      <c r="B61" s="140" t="s">
        <v>508</v>
      </c>
      <c r="C61" s="121"/>
      <c r="D61" s="143" t="s">
        <v>526</v>
      </c>
      <c r="E61" s="13"/>
    </row>
    <row r="62" spans="2:5" ht="35.25" customHeight="1" x14ac:dyDescent="0.2">
      <c r="B62" s="140" t="s">
        <v>508</v>
      </c>
      <c r="C62" s="121"/>
      <c r="D62" s="143" t="s">
        <v>527</v>
      </c>
      <c r="E62" s="13"/>
    </row>
    <row r="63" spans="2:5" ht="35.25" customHeight="1" x14ac:dyDescent="0.2">
      <c r="B63" s="140" t="s">
        <v>508</v>
      </c>
      <c r="C63" s="121"/>
      <c r="D63" s="143" t="s">
        <v>528</v>
      </c>
      <c r="E63" s="13"/>
    </row>
    <row r="64" spans="2:5" ht="35.25" customHeight="1" x14ac:dyDescent="0.2">
      <c r="B64" s="140" t="s">
        <v>508</v>
      </c>
      <c r="C64" s="121"/>
      <c r="D64" s="143" t="s">
        <v>529</v>
      </c>
      <c r="E64" s="13"/>
    </row>
    <row r="65" spans="2:5" ht="35.25" customHeight="1" x14ac:dyDescent="0.2">
      <c r="B65" s="140" t="s">
        <v>508</v>
      </c>
      <c r="C65" s="121"/>
      <c r="D65" s="143" t="s">
        <v>530</v>
      </c>
      <c r="E65" s="13"/>
    </row>
    <row r="66" spans="2:5" ht="15" x14ac:dyDescent="0.25">
      <c r="B66" s="180" t="s">
        <v>113</v>
      </c>
      <c r="C66" s="181"/>
      <c r="D66" s="182"/>
      <c r="E66" s="13"/>
    </row>
    <row r="67" spans="2:5" ht="35.25" customHeight="1" x14ac:dyDescent="0.2">
      <c r="B67" s="140" t="s">
        <v>506</v>
      </c>
      <c r="C67" s="121"/>
      <c r="D67" s="143" t="s">
        <v>531</v>
      </c>
      <c r="E67" s="13"/>
    </row>
    <row r="68" spans="2:5" ht="35.25" customHeight="1" x14ac:dyDescent="0.2">
      <c r="B68" s="140" t="s">
        <v>508</v>
      </c>
      <c r="C68" s="121"/>
      <c r="D68" s="143" t="s">
        <v>532</v>
      </c>
      <c r="E68" s="13"/>
    </row>
    <row r="69" spans="2:5" ht="35.25" customHeight="1" x14ac:dyDescent="0.2">
      <c r="B69" s="140" t="s">
        <v>508</v>
      </c>
      <c r="C69" s="121"/>
      <c r="D69" s="143" t="s">
        <v>533</v>
      </c>
      <c r="E69" s="13"/>
    </row>
    <row r="70" spans="2:5" ht="35.25" customHeight="1" x14ac:dyDescent="0.2">
      <c r="B70" s="140" t="s">
        <v>508</v>
      </c>
      <c r="C70" s="121"/>
      <c r="D70" s="143" t="s">
        <v>534</v>
      </c>
      <c r="E70" s="13"/>
    </row>
    <row r="71" spans="2:5" ht="35.25" customHeight="1" x14ac:dyDescent="0.2">
      <c r="B71" s="140" t="s">
        <v>508</v>
      </c>
      <c r="C71" s="121"/>
      <c r="D71" s="143" t="s">
        <v>535</v>
      </c>
      <c r="E71" s="13"/>
    </row>
    <row r="72" spans="2:5" ht="35.25" customHeight="1" x14ac:dyDescent="0.2">
      <c r="B72" s="140" t="s">
        <v>508</v>
      </c>
      <c r="C72" s="121"/>
      <c r="D72" s="143" t="s">
        <v>536</v>
      </c>
      <c r="E72" s="13"/>
    </row>
    <row r="73" spans="2:5" ht="35.25" customHeight="1" x14ac:dyDescent="0.2">
      <c r="B73" s="140" t="s">
        <v>508</v>
      </c>
      <c r="C73" s="121"/>
      <c r="D73" s="143"/>
      <c r="E73" s="13"/>
    </row>
    <row r="74" spans="2:5" ht="35.25" customHeight="1" x14ac:dyDescent="0.2">
      <c r="B74" s="140" t="s">
        <v>508</v>
      </c>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506</v>
      </c>
      <c r="C78" s="121"/>
      <c r="D78" s="143" t="s">
        <v>531</v>
      </c>
      <c r="E78" s="13"/>
    </row>
    <row r="79" spans="2:5" ht="35.25" customHeight="1" x14ac:dyDescent="0.2">
      <c r="B79" s="140" t="s">
        <v>508</v>
      </c>
      <c r="C79" s="121"/>
      <c r="D79" s="143" t="s">
        <v>537</v>
      </c>
      <c r="E79" s="13"/>
    </row>
    <row r="80" spans="2:5" ht="35.25" customHeight="1" x14ac:dyDescent="0.2">
      <c r="B80" s="140" t="s">
        <v>508</v>
      </c>
      <c r="C80" s="121"/>
      <c r="D80" s="143" t="s">
        <v>538</v>
      </c>
      <c r="E80" s="13"/>
    </row>
    <row r="81" spans="2:5" ht="35.25" customHeight="1" x14ac:dyDescent="0.2">
      <c r="B81" s="140" t="s">
        <v>508</v>
      </c>
      <c r="C81" s="121"/>
      <c r="D81" s="143" t="s">
        <v>539</v>
      </c>
      <c r="E81" s="13"/>
    </row>
    <row r="82" spans="2:5" ht="35.25" customHeight="1" x14ac:dyDescent="0.2">
      <c r="B82" s="140" t="s">
        <v>508</v>
      </c>
      <c r="C82" s="121"/>
      <c r="D82" s="143" t="s">
        <v>540</v>
      </c>
      <c r="E82" s="13"/>
    </row>
    <row r="83" spans="2:5" ht="35.25" customHeight="1" x14ac:dyDescent="0.2">
      <c r="B83" s="140" t="s">
        <v>508</v>
      </c>
      <c r="C83" s="121"/>
      <c r="D83" s="143" t="s">
        <v>541</v>
      </c>
      <c r="E83" s="13"/>
    </row>
    <row r="84" spans="2:5" ht="35.25" customHeight="1" x14ac:dyDescent="0.2">
      <c r="B84" s="140" t="s">
        <v>508</v>
      </c>
      <c r="C84" s="121"/>
      <c r="D84" s="143" t="s">
        <v>542</v>
      </c>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506</v>
      </c>
      <c r="C89" s="121"/>
      <c r="D89" s="143" t="s">
        <v>531</v>
      </c>
      <c r="E89" s="13"/>
    </row>
    <row r="90" spans="2:5" ht="35.25" customHeight="1" x14ac:dyDescent="0.2">
      <c r="B90" s="140" t="s">
        <v>508</v>
      </c>
      <c r="C90" s="121"/>
      <c r="D90" s="143" t="s">
        <v>543</v>
      </c>
      <c r="E90" s="13"/>
    </row>
    <row r="91" spans="2:5" ht="35.25" customHeight="1" x14ac:dyDescent="0.2">
      <c r="B91" s="140" t="s">
        <v>508</v>
      </c>
      <c r="C91" s="121"/>
      <c r="D91" s="143" t="s">
        <v>544</v>
      </c>
      <c r="E91" s="13"/>
    </row>
    <row r="92" spans="2:5" ht="35.25" customHeight="1" x14ac:dyDescent="0.2">
      <c r="B92" s="140" t="s">
        <v>508</v>
      </c>
      <c r="C92" s="121"/>
      <c r="D92" s="143" t="s">
        <v>545</v>
      </c>
      <c r="E92" s="13"/>
    </row>
    <row r="93" spans="2:5" ht="35.25" customHeight="1" x14ac:dyDescent="0.2">
      <c r="B93" s="140" t="s">
        <v>508</v>
      </c>
      <c r="C93" s="121"/>
      <c r="D93" s="143" t="s">
        <v>546</v>
      </c>
      <c r="E93" s="13"/>
    </row>
    <row r="94" spans="2:5" ht="35.25" customHeight="1" x14ac:dyDescent="0.2">
      <c r="B94" s="140" t="s">
        <v>508</v>
      </c>
      <c r="C94" s="121"/>
      <c r="D94" s="143" t="s">
        <v>547</v>
      </c>
      <c r="E94" s="13"/>
    </row>
    <row r="95" spans="2:5" ht="35.25" customHeight="1" x14ac:dyDescent="0.2">
      <c r="B95" s="140" t="s">
        <v>508</v>
      </c>
      <c r="C95" s="121"/>
      <c r="D95" s="143" t="s">
        <v>548</v>
      </c>
      <c r="E95" s="13"/>
    </row>
    <row r="96" spans="2:5" ht="35.25" customHeight="1" x14ac:dyDescent="0.2">
      <c r="B96" s="140" t="s">
        <v>508</v>
      </c>
      <c r="C96" s="121"/>
      <c r="D96" s="143" t="s">
        <v>549</v>
      </c>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506</v>
      </c>
      <c r="C100" s="121"/>
      <c r="D100" s="143" t="s">
        <v>531</v>
      </c>
      <c r="E100" s="13"/>
    </row>
    <row r="101" spans="2:5" ht="35.25" customHeight="1" x14ac:dyDescent="0.2">
      <c r="B101" s="140" t="s">
        <v>508</v>
      </c>
      <c r="C101" s="121"/>
      <c r="D101" s="143" t="s">
        <v>550</v>
      </c>
      <c r="E101" s="13"/>
    </row>
    <row r="102" spans="2:5" ht="35.25" customHeight="1" x14ac:dyDescent="0.2">
      <c r="B102" s="140" t="s">
        <v>508</v>
      </c>
      <c r="C102" s="121"/>
      <c r="D102" s="143" t="s">
        <v>551</v>
      </c>
      <c r="E102" s="13"/>
    </row>
    <row r="103" spans="2:5" ht="35.25" customHeight="1" x14ac:dyDescent="0.2">
      <c r="B103" s="140" t="s">
        <v>508</v>
      </c>
      <c r="C103" s="121"/>
      <c r="D103" s="143" t="s">
        <v>552</v>
      </c>
      <c r="E103" s="13"/>
    </row>
    <row r="104" spans="2:5" ht="35.25" customHeight="1" x14ac:dyDescent="0.2">
      <c r="B104" s="140" t="s">
        <v>508</v>
      </c>
      <c r="C104" s="121"/>
      <c r="D104" s="143" t="s">
        <v>553</v>
      </c>
      <c r="E104" s="13"/>
    </row>
    <row r="105" spans="2:5" ht="35.25" customHeight="1" x14ac:dyDescent="0.2">
      <c r="B105" s="140" t="s">
        <v>508</v>
      </c>
      <c r="C105" s="121"/>
      <c r="D105" s="143" t="s">
        <v>554</v>
      </c>
      <c r="E105" s="13"/>
    </row>
    <row r="106" spans="2:5" ht="35.25" customHeight="1" x14ac:dyDescent="0.2">
      <c r="B106" s="140" t="s">
        <v>508</v>
      </c>
      <c r="C106" s="121"/>
      <c r="D106" s="143" t="s">
        <v>555</v>
      </c>
      <c r="E106" s="13"/>
    </row>
    <row r="107" spans="2:5" ht="35.25" customHeight="1" x14ac:dyDescent="0.2">
      <c r="B107" s="140" t="s">
        <v>508</v>
      </c>
      <c r="C107" s="121"/>
      <c r="D107" s="143" t="s">
        <v>556</v>
      </c>
      <c r="E107" s="13"/>
    </row>
    <row r="108" spans="2:5" ht="35.25" customHeight="1" x14ac:dyDescent="0.2">
      <c r="B108" s="140" t="s">
        <v>508</v>
      </c>
      <c r="C108" s="121"/>
      <c r="D108" s="143" t="s">
        <v>557</v>
      </c>
      <c r="E108" s="13"/>
    </row>
    <row r="109" spans="2:5" ht="35.25" customHeight="1" x14ac:dyDescent="0.2">
      <c r="B109" s="140" t="s">
        <v>508</v>
      </c>
      <c r="C109" s="121"/>
      <c r="D109" s="143" t="s">
        <v>558</v>
      </c>
      <c r="E109" s="13"/>
    </row>
    <row r="110" spans="2:5" s="11" customFormat="1" ht="15" x14ac:dyDescent="0.25">
      <c r="B110" s="180" t="s">
        <v>100</v>
      </c>
      <c r="C110" s="181"/>
      <c r="D110" s="182"/>
      <c r="E110" s="33"/>
    </row>
    <row r="111" spans="2:5" s="11" customFormat="1" ht="35.25" customHeight="1" x14ac:dyDescent="0.2">
      <c r="B111" s="140" t="s">
        <v>506</v>
      </c>
      <c r="C111" s="121"/>
      <c r="D111" s="143" t="s">
        <v>531</v>
      </c>
      <c r="E111" s="33"/>
    </row>
    <row r="112" spans="2:5" s="11" customFormat="1" ht="35.25" customHeight="1" x14ac:dyDescent="0.2">
      <c r="B112" s="140" t="s">
        <v>508</v>
      </c>
      <c r="C112" s="121"/>
      <c r="D112" s="143" t="s">
        <v>559</v>
      </c>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506</v>
      </c>
      <c r="C123" s="119"/>
      <c r="D123" s="143" t="s">
        <v>560</v>
      </c>
      <c r="E123" s="13"/>
    </row>
    <row r="124" spans="2:5" s="11" customFormat="1" ht="35.25" customHeight="1" x14ac:dyDescent="0.2">
      <c r="B124" s="140" t="s">
        <v>506</v>
      </c>
      <c r="C124" s="119"/>
      <c r="D124" s="143" t="s">
        <v>561</v>
      </c>
      <c r="E124" s="33"/>
    </row>
    <row r="125" spans="2:5" s="11" customFormat="1" ht="35.25" customHeight="1" x14ac:dyDescent="0.2">
      <c r="B125" s="140" t="s">
        <v>508</v>
      </c>
      <c r="C125" s="119"/>
      <c r="D125" s="143" t="s">
        <v>562</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506</v>
      </c>
      <c r="C134" s="119"/>
      <c r="D134" s="143" t="s">
        <v>561</v>
      </c>
      <c r="E134" s="33"/>
    </row>
    <row r="135" spans="2:5" s="11" customFormat="1" ht="35.25" customHeight="1" x14ac:dyDescent="0.2">
      <c r="B135" s="140" t="s">
        <v>508</v>
      </c>
      <c r="C135" s="119"/>
      <c r="D135" s="143" t="s">
        <v>563</v>
      </c>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506</v>
      </c>
      <c r="C145" s="119"/>
      <c r="D145" s="143" t="s">
        <v>522</v>
      </c>
      <c r="E145" s="33"/>
    </row>
    <row r="146" spans="2:5" s="11" customFormat="1" ht="35.25" customHeight="1" x14ac:dyDescent="0.2">
      <c r="B146" s="140" t="s">
        <v>508</v>
      </c>
      <c r="C146" s="119"/>
      <c r="D146" s="143" t="s">
        <v>564</v>
      </c>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506</v>
      </c>
      <c r="C156" s="119"/>
      <c r="D156" s="143" t="s">
        <v>561</v>
      </c>
      <c r="E156" s="33"/>
    </row>
    <row r="157" spans="2:5" s="11" customFormat="1" ht="35.25" customHeight="1" x14ac:dyDescent="0.2">
      <c r="B157" s="140" t="s">
        <v>508</v>
      </c>
      <c r="C157" s="119"/>
      <c r="D157" s="143" t="s">
        <v>565</v>
      </c>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t="s">
        <v>506</v>
      </c>
      <c r="C167" s="119"/>
      <c r="D167" s="143" t="s">
        <v>566</v>
      </c>
      <c r="E167" s="33"/>
    </row>
    <row r="168" spans="2:5" s="11" customFormat="1" ht="35.25" customHeight="1" x14ac:dyDescent="0.2">
      <c r="B168" s="140" t="s">
        <v>506</v>
      </c>
      <c r="C168" s="119"/>
      <c r="D168" s="143" t="s">
        <v>522</v>
      </c>
      <c r="E168" s="33"/>
    </row>
    <row r="169" spans="2:5" s="11" customFormat="1" ht="35.25" customHeight="1" x14ac:dyDescent="0.2">
      <c r="B169" s="140" t="s">
        <v>508</v>
      </c>
      <c r="C169" s="119"/>
      <c r="D169" s="143" t="s">
        <v>567</v>
      </c>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506</v>
      </c>
      <c r="C178" s="119"/>
      <c r="D178" s="143" t="s">
        <v>522</v>
      </c>
      <c r="E178" s="33"/>
    </row>
    <row r="179" spans="2:5" s="11" customFormat="1" ht="35.25" customHeight="1" x14ac:dyDescent="0.2">
      <c r="B179" s="140" t="s">
        <v>508</v>
      </c>
      <c r="C179" s="119"/>
      <c r="D179" s="143" t="s">
        <v>568</v>
      </c>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t="s">
        <v>508</v>
      </c>
      <c r="C189" s="119"/>
      <c r="D189" s="143" t="s">
        <v>498</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t="s">
        <v>506</v>
      </c>
      <c r="C200" s="119"/>
      <c r="D200" s="143" t="s">
        <v>522</v>
      </c>
      <c r="E200" s="33"/>
    </row>
    <row r="201" spans="2:5" s="11" customFormat="1" ht="35.25" customHeight="1" x14ac:dyDescent="0.2">
      <c r="B201" s="140" t="s">
        <v>508</v>
      </c>
      <c r="C201" s="119"/>
      <c r="D201" s="143" t="s">
        <v>569</v>
      </c>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2016-07-28T17:15:02Z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