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K37" i="10"/>
  <c r="L20" i="10"/>
  <c r="L19" i="10"/>
  <c r="L24" i="10" s="1"/>
  <c r="L23" i="10" s="1"/>
  <c r="T15" i="10"/>
  <c r="F37" i="10"/>
  <c r="X37" i="10"/>
  <c r="J6" i="10"/>
  <c r="W6" i="10"/>
  <c r="F15" i="10"/>
  <c r="T6" i="10"/>
  <c r="S17" i="10" s="1"/>
  <c r="S45" i="10" s="1"/>
  <c r="Q17" i="10"/>
  <c r="R13" i="10"/>
  <c r="P15" i="10"/>
  <c r="P17" i="10" s="1"/>
  <c r="O17" i="10"/>
  <c r="O44" i="10"/>
  <c r="P37" i="10"/>
  <c r="AB37" i="10"/>
  <c r="F6" i="10"/>
  <c r="D17" i="10" s="1"/>
  <c r="D44" i="10" s="1"/>
  <c r="P6" i="10"/>
  <c r="L29" i="10"/>
  <c r="L21" i="10"/>
  <c r="T37" i="10"/>
  <c r="AA13" i="10"/>
  <c r="AB6" i="10"/>
  <c r="AB13" i="10" s="1"/>
  <c r="L25" i="10"/>
  <c r="J7" i="10"/>
  <c r="K7" i="10" s="1"/>
  <c r="S7" i="10"/>
  <c r="T7" i="10" s="1"/>
  <c r="AA15" i="10"/>
  <c r="E7" i="10"/>
  <c r="F7" i="10" s="1"/>
  <c r="O7" i="10"/>
  <c r="P7" i="10" s="1"/>
  <c r="W15" i="10"/>
  <c r="G7" i="10"/>
  <c r="G20" i="10" s="1"/>
  <c r="L28" i="10"/>
  <c r="E12" i="10" l="1"/>
  <c r="P51" i="10"/>
  <c r="P52" i="10" s="1"/>
  <c r="E11" i="16" s="1"/>
  <c r="P46" i="10"/>
  <c r="P38" i="10"/>
  <c r="P44" i="10"/>
  <c r="P47" i="10" s="1"/>
  <c r="P50" i="10" s="1"/>
  <c r="P41" i="10"/>
  <c r="X6" i="10"/>
  <c r="V13" i="10" s="1"/>
  <c r="U17" i="10"/>
  <c r="AA17" i="10"/>
  <c r="AA45" i="10" s="1"/>
  <c r="AB15" i="10"/>
  <c r="AB17" i="10" s="1"/>
  <c r="G21" i="10"/>
  <c r="C17" i="10"/>
  <c r="Q13" i="10"/>
  <c r="J12" i="10"/>
  <c r="K6" i="10"/>
  <c r="H17" i="10" s="1"/>
  <c r="I17" i="10"/>
  <c r="I44" i="10" s="1"/>
  <c r="H12" i="10"/>
  <c r="I12" i="10"/>
  <c r="L27" i="10"/>
  <c r="K51" i="10"/>
  <c r="K52" i="10" s="1"/>
  <c r="D11" i="16" s="1"/>
  <c r="K46" i="10"/>
  <c r="K41" i="10"/>
  <c r="D12" i="10"/>
  <c r="W17" i="10"/>
  <c r="W45" i="10" s="1"/>
  <c r="X15" i="10"/>
  <c r="X17" i="10" s="1"/>
  <c r="G25" i="10"/>
  <c r="C12" i="10"/>
  <c r="R17" i="10"/>
  <c r="R45" i="10" s="1"/>
  <c r="E17" i="10"/>
  <c r="E44" i="10" s="1"/>
  <c r="X41" i="10"/>
  <c r="X51" i="10"/>
  <c r="X52" i="10" s="1"/>
  <c r="G11" i="16" s="1"/>
  <c r="X46" i="10"/>
  <c r="X38" i="10"/>
  <c r="X45" i="10"/>
  <c r="X47" i="10" s="1"/>
  <c r="X50" i="10" s="1"/>
  <c r="G19" i="10"/>
  <c r="G24" i="10" s="1"/>
  <c r="J17" i="10"/>
  <c r="J44" i="10" s="1"/>
  <c r="Q45" i="10"/>
  <c r="T13" i="10"/>
  <c r="F51" i="10"/>
  <c r="F52" i="10" s="1"/>
  <c r="C11" i="16" s="1"/>
  <c r="F46" i="10"/>
  <c r="F41" i="10"/>
  <c r="T51" i="10"/>
  <c r="T52" i="10" s="1"/>
  <c r="F11" i="16" s="1"/>
  <c r="T46" i="10"/>
  <c r="T38" i="10"/>
  <c r="T41" i="10"/>
  <c r="G28" i="10"/>
  <c r="G29" i="10"/>
  <c r="O12" i="10"/>
  <c r="P12" i="10" s="1"/>
  <c r="AB45" i="10"/>
  <c r="AB47" i="10" s="1"/>
  <c r="AB50" i="10" s="1"/>
  <c r="AB41" i="10"/>
  <c r="AB51" i="10"/>
  <c r="AB52" i="10" s="1"/>
  <c r="H11" i="16" s="1"/>
  <c r="AB46" i="10"/>
  <c r="AB38" i="10"/>
  <c r="S13" i="10"/>
  <c r="F17" i="10"/>
  <c r="F44" i="10" s="1"/>
  <c r="F47" i="10" s="1"/>
  <c r="F50" i="10" s="1"/>
  <c r="T17" i="10"/>
  <c r="T45" i="10" s="1"/>
  <c r="T47" i="10" s="1"/>
  <c r="T50" i="10" s="1"/>
  <c r="K17" i="10"/>
  <c r="K44" i="10" s="1"/>
  <c r="K47" i="10" s="1"/>
  <c r="K50" i="10" s="1"/>
  <c r="H44" i="10" l="1"/>
  <c r="K38" i="10" s="1"/>
  <c r="K12" i="10"/>
  <c r="V17" i="10"/>
  <c r="V45" i="10" s="1"/>
  <c r="U45" i="10"/>
  <c r="G23" i="10"/>
  <c r="G27" i="10" s="1"/>
  <c r="W13" i="10"/>
  <c r="L31" i="10"/>
  <c r="L32" i="10" s="1"/>
  <c r="L33" i="10" s="1"/>
  <c r="L26" i="10"/>
  <c r="L30" i="10" s="1"/>
  <c r="F12" i="10"/>
  <c r="C44" i="10"/>
  <c r="F38" i="10" s="1"/>
  <c r="U13" i="10"/>
  <c r="G26" i="10" l="1"/>
  <c r="G30" i="10" s="1"/>
  <c r="G31" i="10"/>
  <c r="G32" i="10" s="1"/>
  <c r="G33" i="10" s="1"/>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<sst xmlns="http://schemas.openxmlformats.org/spreadsheetml/2006/main" count="570" uniqueCount="508">
  <si>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</si>
  <si>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</si>
  <si>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</si>
  <si>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</si>
  <si>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</si>
  <si>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</si>
  <si>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</si>
  <si>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</si>
  <si>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</si>
  <si>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</si>
  <si>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</si>
  <si>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</si>
  <si>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</si>
  <si>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</si>
  <si>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</si>
  <si>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</si>
  <si>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</si>
  <si>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</si>
  <si>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</si>
  <si>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</si>
  <si>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</si>
  <si>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</si>
  <si>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</si>
  <si>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</si>
  <si>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</si>
  <si>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</si>
  <si>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</si>
  <si>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</si>
  <si>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</si>
  <si>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</si>
  <si>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</si>
  <si>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</si>
  <si>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</si>
  <si>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</si>
  <si>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</si>
  <si>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</si>
  <si>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</si>
  <si>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</si>
  <si>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</si>
  <si>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</si>
  <si>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</si>
  <si>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</si>
  <si>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</si>
  <si>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</si>
  <si>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</si>
  <si>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</si>
  <si>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</si>
  <si>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</si>
  <si>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</si>
  <si>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</si>
  <si>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</si>
  <si>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</si>
  <si>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</si>
  <si>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</si>
  <si>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</si>
  <si>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</si>
  <si>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</si>
  <si>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</si>
  <si>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</si>
  <si>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</si>
  <si>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</si>
  <si>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</si>
  <si>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</si>
  <si>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</si>
  <si>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</si>
  <si>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</si>
  <si>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</si>
  <si>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</si>
  <si>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</si>
  <si>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</si>
  <si>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</si>
  <si>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</si>
  <si>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</si>
  <si>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</si>
  <si>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</si>
  <si>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</si>
  <si>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</si>
  <si>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</si>
  <si>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</si>
  <si>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</si>
  <si>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</si>
  <si>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</si>
  <si>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</si>
  <si>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</si>
  <si>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</si>
  <si>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</si>
  <si>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</si>
  <si>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</si>
  <si>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</si>
  <si>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</si>
  <si>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</si>
  <si>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</si>
  <si>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</si>
  <si>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</si>
  <si>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</si>
  <si>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</si>
  <si>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</si>
  <si>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</si>
  <si>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</si>
  <si>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</si>
  <si>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</si>
  <si>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</si>
  <si>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</si>
  <si>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</si>
  <si>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</si>
  <si>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</si>
  <si>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</si>
  <si>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</si>
  <si>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</si>
  <si>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</si>
  <si>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</si>
  <si>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</si>
  <si>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</si>
  <si>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</si>
  <si>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</si>
  <si>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</si>
  <si>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</si>
  <si>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</si>
  <si>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</si>
  <si>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</si>
  <si>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</si>
  <si>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</si>
  <si>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</si>
  <si>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</si>
  <si>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</si>
  <si>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</si>
  <si>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</si>
  <si>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</si>
  <si>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</si>
  <si>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</si>
  <si>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</si>
  <si>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</si>
  <si>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</si>
  <si>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</si>
  <si>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</si>
  <si>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</si>
  <si>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</si>
  <si>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</si>
  <si>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</si>
  <si>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</si>
  <si>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</si>
  <si>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</si>
  <si>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</si>
  <si>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</si>
  <si>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</si>
  <si>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</si>
  <si>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</si>
  <si>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</si>
  <si>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</si>
  <si>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</si>
  <si>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</si>
  <si>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</si>
  <si>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</si>
  <si>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</si>
  <si>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</si>
  <si>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</si>
  <si>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</si>
  <si>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</si>
  <si>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</si>
  <si>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</si>
  <si>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</si>
  <si>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</si>
  <si>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</si>
  <si>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</si>
  <si>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</si>
  <si>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</si>
  <si>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</si>
  <si>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</si>
  <si>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</si>
  <si>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</si>
  <si>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</si>
  <si>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</si>
  <si>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</si>
  <si>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</si>
  <si>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</si>
  <si>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</si>
  <si>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</si>
  <si>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</si>
  <si>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</si>
  <si>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</si>
  <si>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</si>
  <si>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</si>
  <si>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</si>
  <si>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</si>
  <si>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</si>
  <si>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</si>
  <si>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</si>
  <si>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</si>
  <si>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</si>
  <si>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</si>
  <si>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</si>
  <si>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</si>
  <si>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</si>
  <si>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</si>
  <si>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</si>
  <si>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</si>
  <si>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</si>
  <si>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</si>
  <si>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</si>
  <si>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</si>
  <si>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</si>
  <si>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</si>
  <si>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</si>
  <si>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</si>
  <si>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</si>
  <si>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</si>
  <si>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</si>
  <si>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</si>
  <si>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</si>
  <si>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</si>
  <si>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</si>
  <si>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</si>
  <si>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</si>
  <si>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</si>
  <si>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</si>
  <si>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</si>
  <si>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</si>
  <si>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</si>
  <si>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</si>
  <si>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</si>
  <si>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</si>
  <si>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</si>
  <si>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</si>
  <si>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</si>
  <si>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</si>
  <si>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</si>
  <si>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</si>
  <si>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</si>
  <si>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</si>
  <si>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</si>
  <si>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</si>
  <si>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</si>
  <si>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</si>
  <si>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</si>
  <si>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</si>
  <si>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</si>
  <si>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</si>
  <si>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</si>
  <si>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</si>
  <si>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</si>
  <si>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</si>
  <si>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</si>
  <si>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</si>
  <si>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</si>
  <si>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</si>
  <si>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</si>
  <si>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</si>
  <si>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</si>
  <si>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</si>
  <si>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</si>
  <si>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</si>
  <si>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</si>
  <si>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</si>
  <si>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</si>
  <si>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</si>
  <si>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</si>
  <si>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</si>
  <si>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</si>
  <si>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</si>
  <si>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</si>
  <si>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</si>
  <si>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</si>
  <si>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</si>
  <si>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</si>
  <si>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</si>
  <si>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</si>
  <si>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</si>
  <si>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</si>
  <si>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</si>
  <si>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</si>
  <si>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</si>
  <si>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</si>
  <si>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</si>
  <si>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</si>
  <si>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</si>
  <si>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</si>
  <si>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</si>
  <si>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</si>
  <si>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</si>
  <si>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</si>
  <si>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</si>
  <si>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</si>
  <si>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</si>
  <si>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</si>
  <si>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</si>
  <si>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</si>
  <si>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</si>
  <si>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</si>
  <si>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</si>
  <si>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</si>
  <si>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</si>
  <si>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</si>
  <si>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</si>
  <si>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</si>
  <si>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</si>
  <si>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</si>
  <si>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</si>
  <si>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</si>
  <si>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</si>
  <si>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</si>
  <si>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</si>
  <si>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</si>
  <si>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</si>
  <si>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</si>
  <si>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</si>
  <si>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</si>
  <si>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</si>
  <si>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</si>
  <si>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</si>
  <si>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</si>
  <si>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</si>
  <si>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</si>
  <si>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</si>
  <si>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</si>
  <si>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</si>
  <si>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</si>
  <si>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</si>
  <si>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</si>
  <si>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</si>
  <si>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</si>
  <si>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</si>
  <si>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</si>
  <si>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</si>
  <si>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</si>
  <si>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</si>
  <si>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</si>
  <si>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</si>
  <si>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</si>
  <si>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</si>
  <si>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</si>
  <si>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</si>
  <si>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</si>
  <si>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</si>
  <si>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</si>
  <si>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</si>
  <si>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</si>
  <si>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</si>
  <si>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</si>
  <si>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</si>
  <si>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</si>
  <si>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</si>
  <si>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</si>
  <si>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</si>
  <si>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</si>
  <si>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</si>
  <si>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</si>
  <si>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</si>
  <si>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</si>
  <si>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</si>
  <si>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</si>
  <si>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</si>
  <si>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</si>
  <si>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</si>
  <si>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</si>
  <si>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</si>
  <si>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</si>
  <si>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</si>
  <si>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</si>
  <si>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</si>
  <si>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</si>
  <si>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</si>
  <si>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</si>
  <si>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</si>
  <si>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</si>
  <si>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</si>
  <si>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</si>
  <si>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</si>
  <si>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</si>
  <si>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</si>
  <si>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</si>
  <si>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</si>
  <si>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</si>
  <si>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</si>
  <si>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</si>
  <si>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</si>
  <si>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</si>
  <si>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</si>
  <si>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</si>
  <si>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</si>
  <si>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</si>
  <si>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</si>
  <si>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</si>
  <si>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</si>
  <si>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</si>
  <si>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</si>
  <si>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</si>
  <si>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</si>
  <si>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</si>
  <si>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</si>
  <si>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</si>
  <si>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</si>
  <si>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</si>
  <si>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</si>
  <si>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</si>
  <si>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</si>
  <si>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</si>
  <si>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</si>
  <si>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</si>
  <si>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</si>
  <si>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</si>
  <si>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</si>
  <si>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</si>
  <si>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</si>
  <si>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</si>
  <si>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</si>
  <si>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</si>
  <si>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</si>
  <si>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</si>
  <si>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</si>
  <si>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</si>
  <si>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</si>
  <si>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</si>
  <si>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</si>
  <si>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</si>
  <si>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</si>
  <si>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</si>
  <si>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</si>
  <si>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</si>
  <si>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</si>
  <si>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</si>
  <si>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</si>
  <si>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</si>
  <si>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</si>
  <si>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</si>
  <si>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</si>
  <si>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</si>
  <si>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</si>
  <si>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</si>
  <si>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</si>
  <si>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</si>
  <si>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</si>
  <si>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</si>
  <si>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</si>
  <si>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</si>
  <si>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</si>
  <si>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</si>
  <si>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</si>
  <si>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</si>
  <si>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</si>
  <si>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</si>
  <si>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</si>
  <si>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</si>
  <si>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</si>
  <si>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</si>
  <si>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</si>
  <si>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</si>
  <si>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</si>
  <si>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</si>
  <si>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</si>
  <si>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</si>
  <si>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</si>
  <si>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</si>
  <si>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</si>
  <si>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</si>
  <si>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</si>
  <si>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</si>
  <si>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</si>
  <si>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</si>
  <si>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</si>
  <si>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</si>
  <si>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</si>
  <si>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</si>
  <si>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</si>
  <si>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</si>
  <si>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</si>
  <si>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</si>
  <si>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</si>
  <si>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</si>
  <si>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</si>
  <si>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</si>
  <si>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</si>
  <si>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</si>
  <si>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</si>
  <si>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</si>
  <si>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</si>
  <si>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</si>
  <si>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</si>
  <si>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</si>
  <si>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</si>
  <si>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</si>
  <si>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</si>
  <si>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</si>
  <si>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</si>
  <si>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</si>
  <si>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</si>
  <si>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</si>
  <si>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</si>
  <si>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</si>
  <si>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</si>
  <si>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</si>
  <si>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</si>
  <si>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</si>
  <si>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</si>
  <si>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</si>
  <si>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</si>
  <si>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</si>
  <si>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</si>
  <si>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</si>
  <si>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</si>
  <si>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</si>
  <si>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</si>
  <si>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</si>
  <si>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</si>
  <si>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64481</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</si>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</sst>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150</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v>
      </c>
      <c r="E12" s="112">
        <f>'Pt 2 Premium and Claims'!E54</f>
        <v>-1</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-1</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v>
      </c>
      <c r="E54" s="121">
        <f>E24+E27+E31+E35-E36+E39+E42+E45+E46-E49+E51+E52+E53</f>
        <v>-1</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9.7899999999999991</v>
      </c>
      <c r="D5" s="124">
        <v>1</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v>
      </c>
      <c r="D6" s="116">
        <v>1</v>
      </c>
      <c r="E6" s="121">
        <f>SUM('Pt 1 Summary of Data'!E$12,'Pt 1 Summary of Data'!E$22)+SUM('Pt 1 Summary of Data'!G$12,'Pt 1 Summary of Data'!G$22)-SUM('Pt 1 Summary of Data'!H$12,'Pt 1 Summary of Data'!H$22)</f>
        <v>-1</v>
      </c>
      <c r="F6" s="121">
        <f>SUM(C6:E6)</f>
        <v>1</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v>
      </c>
      <c r="D7" s="116">
        <v>0</v>
      </c>
      <c r="E7" s="121">
        <f>SUM('Pt 1 Summary of Data'!E37:E41)+MAX(0,MIN('Pt 1 Summary of Data'!E42,0.3%*('Pt 1 Summary of Data'!E5-SUM(E9:E11))))</f>
        <v>0</v>
      </c>
      <c r="F7" s="121">
        <f>SUM(C7:E7)</f>
        <v>2</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v>
      </c>
      <c r="D12" s="121">
        <f>SUM(D$6:D$7)+IF(AND(OR('Company Information'!$C$12="District of Columbia",'Company Information'!$C$12="Massachusetts",'Company Information'!$C$12="Vermont"),SUM($C$6:$F$11,$C$15:$F$16,$C$37:$D$37)&lt;&gt;0),SUM(I$6:I$7),0)</f>
        <v>1</v>
      </c>
      <c r="E12" s="121">
        <f>SUM(E$6:E$7)-SUM(E$8:E$11)+IF(AND(OR('Company Information'!$C$12="District of Columbia",'Company Information'!$C$12="Massachusetts",'Company Information'!$C$12="Vermont"),SUM($C$6:$F$11,$C$15:$F$16,$C$37:$D$37)&lt;&gt;0),SUM(J$6:J$7)-SUM(J$10:J$11),0)</f>
        <v>-1</v>
      </c>
      <c r="F12" s="121">
        <f>IFERROR(SUM(C$12:E$12)+C$17*MAX(0,E$49-C$49)+D$17*MAX(0,E$49-D$49),0)</f>
        <v>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v>
      </c>
      <c r="D16" s="116">
        <v>-1</v>
      </c>
      <c r="E16" s="121">
        <f>'Pt 1 Summary of Data'!E25+'Pt 1 Summary of Data'!E26+'Pt 1 Summary of Data'!E27+'Pt 1 Summary of Data'!E28+'Pt 1 Summary of Data'!E30+'Pt 1 Summary of Data'!E31+'Pt 1 Summary of Data'!E34+'Pt 1 Summary of Data'!E35+'Pt 3 MLR and Rebate Calculation'!D56</f>
        <v>0</v>
      </c>
      <c r="F16" s="121">
        <f>SUM(C16:E16)</f>
        <v>-5</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v>
      </c>
      <c r="D17" s="121">
        <f>D$15-D$16+IF(AND(OR('Company Information'!$C$12="District of Columbia",'Company Information'!$C$12="Massachusetts",'Company Information'!$C$12="Vermont"),SUM($C$6:$F$11,$C$15:$F$16,$C$37:$D$37)&lt;&gt;0),I$15-I$16,0)</f>
        <v>1</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5</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