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HHS-MLR-INPUT\"/>
    </mc:Choice>
  </mc:AlternateContent>
  <workbookProtection lockStructure="1"/>
  <bookViews>
    <workbookView xWindow="0" yWindow="0" windowWidth="28800" windowHeight="1264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D12" i="10" l="1"/>
  <c r="C12" i="10"/>
  <c r="E17" i="10"/>
  <c r="F17" i="10" s="1"/>
  <c r="D17" i="10"/>
  <c r="C17" i="10"/>
  <c r="F16" i="10"/>
  <c r="F15" i="10"/>
  <c r="F38" i="10"/>
  <c r="E38" i="10" l="1"/>
  <c r="E16" i="10"/>
  <c r="E15" i="10"/>
  <c r="E25" i="4"/>
  <c r="E31" i="4"/>
  <c r="E35" i="4"/>
  <c r="E46" i="4"/>
  <c r="E47" i="4"/>
  <c r="E49" i="4"/>
  <c r="E51" i="4"/>
  <c r="E56" i="4"/>
  <c r="E57" i="4"/>
  <c r="E59" i="4"/>
  <c r="E60" i="4"/>
  <c r="D60" i="4"/>
  <c r="AT12" i="4" l="1"/>
  <c r="AT5" i="4"/>
  <c r="AT54" i="18"/>
  <c r="E5" i="4"/>
  <c r="D5" i="4"/>
  <c r="E12" i="4"/>
  <c r="E6" i="10" s="1"/>
  <c r="D12" i="4"/>
  <c r="E54" i="18"/>
  <c r="E6" i="18"/>
  <c r="E5" i="18"/>
  <c r="D54" i="18"/>
  <c r="E12" i="10" l="1"/>
  <c r="F12" i="10" s="1"/>
  <c r="F6" i="10"/>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<sst xmlns="http://schemas.openxmlformats.org/spreadsheetml/2006/main" count="575" uniqueCount="507">
  <si>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</si>
  <si>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</si>
  <si>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</si>
  <si>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</si>
  <si>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</si>
  <si>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</si>
  <si>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</si>
  <si>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</si>
  <si>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</si>
  <si>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</si>
  <si>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</si>
  <si>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</si>
  <si>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</si>
  <si>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</si>
  <si>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</si>
  <si>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</si>
  <si>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</si>
  <si>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</si>
  <si>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</si>
  <si>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</si>
  <si>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</si>
  <si>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</si>
  <si>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</si>
  <si>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</si>
  <si>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</si>
  <si>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</si>
  <si>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</si>
  <si>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</si>
  <si>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</si>
  <si>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</si>
  <si>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</si>
  <si>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</si>
  <si>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</si>
  <si>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</si>
  <si>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</si>
  <si>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</si>
  <si>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</si>
  <si>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</si>
  <si>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</si>
  <si>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</si>
  <si>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</si>
  <si>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</si>
  <si>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</si>
  <si>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</si>
  <si>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</si>
  <si>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</si>
  <si>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</si>
  <si>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</si>
  <si>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</si>
  <si>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</si>
  <si>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</si>
  <si>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</si>
  <si>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</si>
  <si>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</si>
  <si>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</si>
  <si>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</si>
  <si>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</si>
  <si>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</si>
  <si>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</si>
  <si>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</si>
  <si>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</si>
  <si>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</si>
  <si>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</si>
  <si>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</si>
  <si>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</si>
  <si>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</si>
  <si>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</si>
  <si>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</si>
  <si>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</si>
  <si>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</si>
  <si>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</si>
  <si>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</si>
  <si>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</si>
  <si>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</si>
  <si>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</si>
  <si>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</si>
  <si>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</si>
  <si>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</si>
  <si>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</si>
  <si>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</si>
  <si>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</si>
  <si>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</si>
  <si>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</si>
  <si>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</si>
  <si>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</si>
  <si>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</si>
  <si>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</si>
  <si>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</si>
  <si>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</si>
  <si>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</si>
  <si>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</si>
  <si>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</si>
  <si>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</si>
  <si>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</si>
  <si>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</si>
  <si>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</si>
  <si>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</si>
  <si>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</si>
  <si>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</si>
  <si>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</si>
  <si>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</si>
  <si>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</si>
  <si>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</si>
  <si>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</si>
  <si>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</si>
  <si>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</si>
  <si>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</si>
  <si>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</si>
  <si>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</si>
  <si>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</si>
  <si>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</si>
  <si>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</si>
  <si>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</si>
  <si>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</si>
  <si>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</si>
  <si>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</si>
  <si>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</si>
  <si>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</si>
  <si>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</si>
  <si>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</si>
  <si>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</si>
  <si>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</si>
  <si>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</si>
  <si>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</si>
  <si>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</si>
  <si>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</si>
  <si>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</si>
  <si>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</si>
  <si>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</si>
  <si>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</si>
  <si>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</si>
  <si>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</si>
  <si>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</si>
  <si>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</si>
  <si>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</si>
  <si>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</si>
  <si>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</si>
  <si>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</si>
  <si>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</si>
  <si>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</si>
  <si>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</si>
  <si>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</si>
  <si>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</si>
  <si>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</si>
  <si>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</si>
  <si>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</si>
  <si>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</si>
  <si>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</si>
  <si>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</si>
  <si>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</si>
  <si>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</si>
  <si>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</si>
  <si>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</si>
  <si>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</si>
  <si>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</si>
  <si>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</si>
  <si>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</si>
  <si>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</si>
  <si>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</si>
  <si>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</si>
  <si>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</si>
  <si>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</si>
  <si>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</si>
  <si>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</si>
  <si>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</si>
  <si>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</si>
  <si>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</si>
  <si>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</si>
  <si>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</si>
  <si>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</si>
  <si>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</si>
  <si>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</si>
  <si>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</si>
  <si>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</si>
  <si>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</si>
  <si>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</si>
  <si>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</si>
  <si>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</si>
  <si>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</si>
  <si>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</si>
  <si>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</si>
  <si>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</si>
  <si>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</si>
  <si>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</si>
  <si>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</si>
  <si>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</si>
  <si>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</si>
  <si>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</si>
  <si>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</si>
  <si>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</si>
  <si>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</si>
  <si>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</si>
  <si>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</si>
  <si>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</si>
  <si>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</si>
  <si>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</si>
  <si>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</si>
  <si>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</si>
  <si>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</si>
  <si>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</si>
  <si>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</si>
  <si>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</si>
  <si>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</si>
  <si>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</si>
  <si>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</si>
  <si>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</si>
  <si>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</si>
  <si>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</si>
  <si>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</si>
  <si>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</si>
  <si>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</si>
  <si>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</si>
  <si>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</si>
  <si>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</si>
  <si>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</si>
  <si>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</si>
  <si>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</si>
  <si>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</si>
  <si>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</si>
  <si>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</si>
  <si>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</si>
  <si>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</si>
  <si>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</si>
  <si>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</si>
  <si>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</si>
  <si>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</si>
  <si>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</si>
  <si>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</si>
  <si>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</si>
  <si>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</si>
  <si>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</si>
  <si>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</si>
  <si>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</si>
  <si>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</si>
  <si>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</si>
  <si>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</si>
  <si>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</si>
  <si>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</si>
  <si>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</si>
  <si>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</si>
  <si>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</si>
  <si>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</si>
  <si>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</si>
  <si>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</si>
  <si>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</si>
  <si>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</si>
  <si>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</si>
  <si>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</si>
  <si>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</si>
  <si>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</si>
  <si>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</si>
  <si>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</si>
  <si>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</si>
  <si>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</si>
  <si>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</si>
  <si>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</si>
  <si>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</si>
  <si>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</si>
  <si>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</si>
  <si>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</si>
  <si>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</si>
  <si>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</si>
  <si>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</si>
  <si>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</si>
  <si>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</si>
  <si>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</si>
  <si>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</si>
  <si>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</si>
  <si>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</si>
  <si>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</si>
  <si>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</si>
  <si>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</si>
  <si>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</si>
  <si>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</si>
  <si>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</si>
  <si>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</si>
  <si>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</si>
  <si>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</si>
  <si>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</si>
  <si>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</si>
  <si>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</si>
  <si>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</si>
  <si>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</si>
  <si>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</si>
  <si>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</si>
  <si>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</si>
  <si>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</si>
  <si>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</si>
  <si>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</si>
  <si>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</si>
  <si>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</si>
  <si>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</si>
  <si>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</si>
  <si>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</si>
  <si>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</si>
  <si>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</si>
  <si>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</si>
  <si>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</si>
  <si>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</si>
  <si>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</si>
  <si>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</si>
  <si>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</si>
  <si>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</si>
  <si>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</si>
  <si>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</si>
  <si>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</si>
  <si>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</si>
  <si>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</si>
  <si>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</si>
  <si>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</si>
  <si>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</si>
  <si>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</si>
  <si>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</si>
  <si>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</si>
  <si>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</si>
  <si>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</si>
  <si>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</si>
  <si>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</si>
  <si>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</si>
  <si>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</si>
  <si>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</si>
  <si>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</si>
  <si>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</si>
  <si>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</si>
  <si>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</si>
  <si>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</si>
  <si>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</si>
  <si>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</si>
  <si>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</si>
  <si>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</si>
  <si>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</si>
  <si>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</si>
  <si>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</si>
  <si>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</si>
  <si>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</si>
  <si>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</si>
  <si>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</si>
  <si>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</si>
  <si>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</si>
  <si>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</si>
  <si>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</si>
  <si>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</si>
  <si>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</si>
  <si>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</si>
  <si>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</si>
  <si>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</si>
  <si>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</si>
  <si>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</si>
  <si>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</si>
  <si>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</si>
  <si>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</si>
  <si>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</si>
  <si>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</si>
  <si>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</si>
  <si>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</si>
  <si>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</si>
  <si>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</si>
  <si>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</si>
  <si>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</si>
  <si>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</si>
  <si>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</si>
  <si>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</si>
  <si>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</si>
  <si>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</si>
  <si>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</si>
  <si>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</si>
  <si>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</si>
  <si>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</si>
  <si>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</si>
  <si>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</si>
  <si>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</si>
  <si>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</si>
  <si>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</si>
  <si>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</si>
  <si>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</si>
  <si>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</si>
  <si>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</si>
  <si>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</si>
  <si>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</si>
  <si>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</si>
  <si>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</si>
  <si>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</si>
  <si>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</si>
  <si>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</si>
  <si>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</si>
  <si>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</si>
  <si>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</si>
  <si>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</si>
  <si>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</si>
  <si>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</si>
  <si>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</si>
  <si>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</si>
  <si>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</si>
  <si>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</si>
  <si>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</si>
  <si>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</si>
  <si>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</si>
  <si>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</si>
  <si>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</si>
  <si>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</si>
  <si>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</si>
  <si>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</si>
  <si>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</si>
  <si>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</si>
  <si>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</si>
  <si>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</si>
  <si>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</si>
  <si>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</si>
  <si>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</si>
  <si>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</si>
  <si>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</si>
  <si>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</si>
  <si>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</si>
  <si>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</si>
  <si>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</si>
  <si>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</si>
  <si>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</si>
  <si>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</si>
  <si>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</si>
  <si>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</si>
  <si>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</si>
  <si>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</si>
  <si>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</si>
  <si>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</si>
  <si>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</si>
  <si>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</si>
  <si>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</si>
  <si>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</si>
  <si>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</si>
  <si>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</si>
  <si>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</si>
  <si>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</si>
  <si>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</si>
  <si>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</si>
  <si>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</si>
  <si>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</si>
  <si>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</si>
  <si>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</si>
  <si>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</si>
  <si>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</si>
  <si>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</si>
  <si>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</si>
  <si>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</si>
  <si>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</si>
  <si>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</si>
  <si>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</si>
  <si>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</si>
  <si>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</si>
  <si>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</si>
  <si>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</si>
  <si>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</si>
  <si>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</si>
  <si>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</si>
  <si>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</si>
  <si>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</si>
  <si>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</si>
  <si>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</si>
  <si>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</si>
  <si>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</si>
  <si>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</si>
  <si>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</si>
  <si>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</si>
  <si>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</si>
  <si>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</si>
  <si>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</si>
  <si>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</si>
  <si>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</si>
  <si>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</si>
  <si>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</si>
  <si>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</si>
  <si>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</si>
  <si>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</si>
  <si>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</si>
  <si>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</si>
  <si>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</si>
  <si>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</si>
  <si>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</si>
  <si>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</si>
  <si>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</si>
  <si>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</si>
  <si>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</si>
  <si>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</si>
  <si>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</si>
  <si>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</si>
  <si>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</si>
  <si>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</si>
  <si>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</si>
  <si>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</si>
  <si>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</si>
  <si>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</si>
  <si>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</si>
  <si>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</si>
  <si>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</si>
  <si>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</si>
  <si>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</si>
  <si>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</si>
  <si>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</si>
  <si>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</si>
  <si>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</si>
  <si>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</si>
  <si>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</si>
  <si>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</si>
  <si>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</si>
  <si>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</si>
  <si>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47988</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</si>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</sst>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36817</v>
      </c>
      <c r="E5" s="213">
        <f>+'Pt 2 Premium and Claims'!E5+'Pt 2 Premium and Claims'!E6-'Pt 2 Premium and Claims'!E7</f>
        <v>36817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208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-4353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9658</v>
      </c>
      <c r="E12" s="213">
        <f>+'Pt 2 Premium and Claims'!E54</f>
        <v>15988</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34</v>
      </c>
      <c r="E25" s="217">
        <f>+D25</f>
        <v>34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352</v>
      </c>
      <c r="E31" s="217">
        <f>+D31</f>
        <v>352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60</v>
      </c>
      <c r="E35" s="217">
        <f>+D35</f>
        <v>60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598</v>
      </c>
      <c r="E46" s="217">
        <f>+D46</f>
        <v>598</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87</v>
      </c>
      <c r="E49" s="217">
        <f>+D49</f>
        <v>87</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3513</v>
      </c>
      <c r="E51" s="217">
        <f>+D51</f>
        <v>3513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v>
      </c>
      <c r="E56" s="229">
        <f>+D56</f>
        <v>14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25</v>
      </c>
      <c r="E57" s="232">
        <f>+D57</f>
        <v>25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300</v>
      </c>
      <c r="E59" s="232">
        <f>+D59</f>
        <v>300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f>+D59/12</f>
        <v>25</v>
      </c>
      <c r="E60" s="235">
        <f>+D60</f>
        <v>25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E27" sqref="E2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36824</v>
      </c>
      <c r="E5" s="326">
        <f>+D5-D7</f>
        <v>36571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208</v>
      </c>
      <c r="AU5" s="327"/>
      <c r="AV5" s="369"/>
      <c r="AW5" s="373"/>
    </row>
    <row r="6" spans="2:49" x14ac:dyDescent="0.2">
      <c r="B6" s="343" t="s">
        <v>278</v>
      </c>
      <c r="C6" s="331" t="s">
        <v>8</v>
      </c>
      <c r="D6" s="318">
        <v>246</v>
      </c>
      <c r="E6" s="319">
        <f>+D6</f>
        <v>246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60</v>
      </c>
      <c r="AU6" s="321"/>
      <c r="AV6" s="368"/>
      <c r="AW6" s="374"/>
    </row>
    <row r="7" spans="2:49" x14ac:dyDescent="0.2">
      <c r="B7" s="343" t="s">
        <v>279</v>
      </c>
      <c r="C7" s="331" t="s">
        <v>9</v>
      </c>
      <c r="D7" s="318">
        <v>253</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9968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8069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1000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2497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12596</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v>
      </c>
      <c r="AU30" s="321"/>
      <c r="AV30" s="368"/>
      <c r="AW30" s="374"/>
    </row>
    <row r="31" spans="2:49" s="5" customFormat="1" ht="25.5" x14ac:dyDescent="0.2">
      <c r="B31" s="345" t="s">
        <v>84</v>
      </c>
      <c r="C31" s="331"/>
      <c r="D31" s="365"/>
      <c r="E31" s="319">
        <v>7919</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11409</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9658</v>
      </c>
      <c r="E54" s="323">
        <f>+E24+E27+E31+E35-E36</f>
        <v>15988</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2" sqref="F1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30747</v>
      </c>
      <c r="D5" s="403">
        <v>34093</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27841</v>
      </c>
      <c r="D6" s="398">
        <v>29548</v>
      </c>
      <c r="E6" s="400">
        <f>+'Pt 1 Summary of Data'!E12</f>
        <v>15988</v>
      </c>
      <c r="F6" s="400">
        <f>+E6+D6+C6</f>
        <v>73377</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27841</v>
      </c>
      <c r="D12" s="400">
        <f t="shared" ref="D12:E12" si="0">+D6</f>
        <v>29548</v>
      </c>
      <c r="E12" s="400">
        <f t="shared" si="0"/>
        <v>15988</v>
      </c>
      <c r="F12" s="400">
        <f>+E12+D12+C12</f>
        <v>73377</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43505</v>
      </c>
      <c r="D15" s="403">
        <v>39266</v>
      </c>
      <c r="E15" s="395">
        <f>+'Pt 1 Summary of Data'!E5</f>
        <v>36817</v>
      </c>
      <c r="F15" s="395">
        <f t="shared" ref="F15:F17" si="1">+E15+D15+C15</f>
        <v>119588</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558</v>
      </c>
      <c r="D16" s="398">
        <v>532</v>
      </c>
      <c r="E16" s="400">
        <f>+'Pt 1 Summary of Data'!E25+'Pt 1 Summary of Data'!E31+'Pt 1 Summary of Data'!E35</f>
        <v>446</v>
      </c>
      <c r="F16" s="400">
        <f t="shared" si="1"/>
        <v>1536</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42947</v>
      </c>
      <c r="D17" s="400">
        <f t="shared" ref="D17:E17" si="2">+D15-D16</f>
        <v>38734</v>
      </c>
      <c r="E17" s="400">
        <f t="shared" si="2"/>
        <v>36371</v>
      </c>
      <c r="F17" s="400">
        <f t="shared" si="1"/>
        <v>118052</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v>
      </c>
      <c r="D38" s="405">
        <v>33</v>
      </c>
      <c r="E38" s="432">
        <f>+'Pt 1 Summary of Data'!E60</f>
        <v>25</v>
      </c>
      <c r="F38" s="432">
        <f>+E38+D38+C38</f>
        <v>92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2016-07-27T20:39:42Z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