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2015MLR\2015 PAL\"/>
    </mc:Choice>
  </mc:AlternateContent>
  <workbookProtection lockStructure="1"/>
  <bookViews>
    <workbookView xWindow="0" yWindow="0" windowWidth="28800" windowHeight="1308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calcChain.xml><?xml version="1.0" encoding="utf-8"?>
<calcChain xmlns="http://schemas.openxmlformats.org/spreadsheetml/2006/main">
  <c r="K6" i="10" l="1"/>
  <c r="J12" i="10"/>
  <c r="K12" i="10" s="1"/>
  <c r="I12" i="10"/>
  <c r="H12" i="10"/>
  <c r="J17" i="10"/>
  <c r="K17" i="10" s="1"/>
  <c r="I17" i="10"/>
  <c r="H17" i="10"/>
  <c r="K16" i="10"/>
  <c r="K15" i="10"/>
  <c r="K38" i="10"/>
  <c r="E12" i="10"/>
  <c r="D12" i="10"/>
  <c r="C12" i="10"/>
  <c r="E17" i="10"/>
  <c r="D17" i="10"/>
  <c r="C17" i="10"/>
  <c r="F17" i="10" s="1"/>
  <c r="F38" i="10"/>
  <c r="F16" i="10"/>
  <c r="F15" i="10"/>
  <c r="F12" i="10"/>
  <c r="F6" i="10"/>
  <c r="AT60" i="4" l="1"/>
  <c r="E15" i="10"/>
  <c r="K25" i="4"/>
  <c r="K31" i="4"/>
  <c r="K35" i="4"/>
  <c r="K46" i="4"/>
  <c r="K47" i="4"/>
  <c r="K49" i="4"/>
  <c r="K51" i="4"/>
  <c r="K56" i="4"/>
  <c r="K57" i="4"/>
  <c r="K58" i="4"/>
  <c r="K59" i="4"/>
  <c r="K60" i="4"/>
  <c r="J60" i="4"/>
  <c r="K54" i="18"/>
  <c r="E25" i="4"/>
  <c r="E31" i="4"/>
  <c r="E35" i="4"/>
  <c r="E46" i="4"/>
  <c r="E47" i="4"/>
  <c r="E49" i="4"/>
  <c r="E51" i="4"/>
  <c r="E56" i="4"/>
  <c r="E57" i="4"/>
  <c r="E59" i="4"/>
  <c r="E60" i="4"/>
  <c r="D60" i="4"/>
  <c r="E54" i="18"/>
  <c r="E6" i="18"/>
  <c r="E5" i="18"/>
  <c r="AT54" i="18" l="1"/>
  <c r="J54" i="18"/>
  <c r="D54" i="18"/>
</calcChain>
</file>

<file path=xl/sharedStrings.xml><?xml version="1.0" encoding="utf-8"?>
<sst xmlns="http://schemas.openxmlformats.org/spreadsheetml/2006/main" count="575" uniqueCount="507">
  <si>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</si>
  <si>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</si>
  <si>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</si>
  <si>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</si>
  <si>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</si>
  <si>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</si>
  <si>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</si>
  <si>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</si>
  <si>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</si>
  <si>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</si>
  <si>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</si>
  <si>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</si>
  <si>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</si>
  <si>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</si>
  <si>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</si>
  <si>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</si>
  <si>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</si>
  <si>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</si>
  <si>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</si>
  <si>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</si>
  <si>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</si>
  <si>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</si>
  <si>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</si>
  <si>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</si>
  <si>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</si>
  <si>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</si>
  <si>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</si>
  <si>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</si>
  <si>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</si>
  <si>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</si>
  <si>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</si>
  <si>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</si>
  <si>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</si>
  <si>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</si>
  <si>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</si>
  <si>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</si>
  <si>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</si>
  <si>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</si>
  <si>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</si>
  <si>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</si>
  <si>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</si>
  <si>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</si>
  <si>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</si>
  <si>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</si>
  <si>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</si>
  <si>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</si>
  <si>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</si>
  <si>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</si>
  <si>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</si>
  <si>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</si>
  <si>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</si>
  <si>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</si>
  <si>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</si>
  <si>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</si>
  <si>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</si>
  <si>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</si>
  <si>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</si>
  <si>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</si>
  <si>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</si>
  <si>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</si>
  <si>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</si>
  <si>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</si>
  <si>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</si>
  <si>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</si>
  <si>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</si>
  <si>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</si>
  <si>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</si>
  <si>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</si>
  <si>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</si>
  <si>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</si>
  <si>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</si>
  <si>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</si>
  <si>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</si>
  <si>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</si>
  <si>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</si>
  <si>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</si>
  <si>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</si>
  <si>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</si>
  <si>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</si>
  <si>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</si>
  <si>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</si>
  <si>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</si>
  <si>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</si>
  <si>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</si>
  <si>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</si>
  <si>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</si>
  <si>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</si>
  <si>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</si>
  <si>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</si>
  <si>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</si>
  <si>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</si>
  <si>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</si>
  <si>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</si>
  <si>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</si>
  <si>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</si>
  <si>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</si>
  <si>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</si>
  <si>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</si>
  <si>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</si>
  <si>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</si>
  <si>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</si>
  <si>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</si>
  <si>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</si>
  <si>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</si>
  <si>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</si>
  <si>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</si>
  <si>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</si>
  <si>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</si>
  <si>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</si>
  <si>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</si>
  <si>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</si>
  <si>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</si>
  <si>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</si>
  <si>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</si>
  <si>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</si>
  <si>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</si>
  <si>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</si>
  <si>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</si>
  <si>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</si>
  <si>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</si>
  <si>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</si>
  <si>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</si>
  <si>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</si>
  <si>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</si>
  <si>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</si>
  <si>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</si>
  <si>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</si>
  <si>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</si>
  <si>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</si>
  <si>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</si>
  <si>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</si>
  <si>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</si>
  <si>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</si>
  <si>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</si>
  <si>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</si>
  <si>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</si>
  <si>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</si>
  <si>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</si>
  <si>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</si>
  <si>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</si>
  <si>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</si>
  <si>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</si>
  <si>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</si>
  <si>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</si>
  <si>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</si>
  <si>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</si>
  <si>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</si>
  <si>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</si>
  <si>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</si>
  <si>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</si>
  <si>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</si>
  <si>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</si>
  <si>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</si>
  <si>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</si>
  <si>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</si>
  <si>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</si>
  <si>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</si>
  <si>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</si>
  <si>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</si>
  <si>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</si>
  <si>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</si>
  <si>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</si>
  <si>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</si>
  <si>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</si>
  <si>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</si>
  <si>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</si>
  <si>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</si>
  <si>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</si>
  <si>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</si>
  <si>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</si>
  <si>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</si>
  <si>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</si>
  <si>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</si>
  <si>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</si>
  <si>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</si>
  <si>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</si>
  <si>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</si>
  <si>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</si>
  <si>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</si>
  <si>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</si>
  <si>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</si>
  <si>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</si>
  <si>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</si>
  <si>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</si>
  <si>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</si>
  <si>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</si>
  <si>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</si>
  <si>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</si>
  <si>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</si>
  <si>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</si>
  <si>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</si>
  <si>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</si>
  <si>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</si>
  <si>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</si>
  <si>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</si>
  <si>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</si>
  <si>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</si>
  <si>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</si>
  <si>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</si>
  <si>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</si>
  <si>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</si>
  <si>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</si>
  <si>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</si>
  <si>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</si>
  <si>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</si>
  <si>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</si>
  <si>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</si>
  <si>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</si>
  <si>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</si>
  <si>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</si>
  <si>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</si>
  <si>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</si>
  <si>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</si>
  <si>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</si>
  <si>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</si>
  <si>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</si>
  <si>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</si>
  <si>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</si>
  <si>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</si>
  <si>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</si>
  <si>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</si>
  <si>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</si>
  <si>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</si>
  <si>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</si>
  <si>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</si>
  <si>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</si>
  <si>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</si>
  <si>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</si>
  <si>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</si>
  <si>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</si>
  <si>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</si>
  <si>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</si>
  <si>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</si>
  <si>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</si>
  <si>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</si>
  <si>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</si>
  <si>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</si>
  <si>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</si>
  <si>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</si>
  <si>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</si>
  <si>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</si>
  <si>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</si>
  <si>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</si>
  <si>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</si>
  <si>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</si>
  <si>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</si>
  <si>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</si>
  <si>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</si>
  <si>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</si>
  <si>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</si>
  <si>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</si>
  <si>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</si>
  <si>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</si>
  <si>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</si>
  <si>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</si>
  <si>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</si>
  <si>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</si>
  <si>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</si>
  <si>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</si>
  <si>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</si>
  <si>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</si>
  <si>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</si>
  <si>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</si>
  <si>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</si>
  <si>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</si>
  <si>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</si>
  <si>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</si>
  <si>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</si>
  <si>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</si>
  <si>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</si>
  <si>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</si>
  <si>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</si>
  <si>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</si>
  <si>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</si>
  <si>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</si>
  <si>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</si>
  <si>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</si>
  <si>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</si>
  <si>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</si>
  <si>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</si>
  <si>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</si>
  <si>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</si>
  <si>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</si>
  <si>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</si>
  <si>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</si>
  <si>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</si>
  <si>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</si>
  <si>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</si>
  <si>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</si>
  <si>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</si>
  <si>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</si>
  <si>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</si>
  <si>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</si>
  <si>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</si>
  <si>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</si>
  <si>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</si>
  <si>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</si>
  <si>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</si>
  <si>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</si>
  <si>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</si>
  <si>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</si>
  <si>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</si>
  <si>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</si>
  <si>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</si>
  <si>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</si>
  <si>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</si>
  <si>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</si>
  <si>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</si>
  <si>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</si>
  <si>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</si>
  <si>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</si>
  <si>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</si>
  <si>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</si>
  <si>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</si>
  <si>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</si>
  <si>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</si>
  <si>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</si>
  <si>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</si>
  <si>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</si>
  <si>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</si>
  <si>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</si>
  <si>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</si>
  <si>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</si>
  <si>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</si>
  <si>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</si>
  <si>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</si>
  <si>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</si>
  <si>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</si>
  <si>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</si>
  <si>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</si>
  <si>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</si>
  <si>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</si>
  <si>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</si>
  <si>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</si>
  <si>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</si>
  <si>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</si>
  <si>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</si>
  <si>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</si>
  <si>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</si>
  <si>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</si>
  <si>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</si>
  <si>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</si>
  <si>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</si>
  <si>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</si>
  <si>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</si>
  <si>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</si>
  <si>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</si>
  <si>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</si>
  <si>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</si>
  <si>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</si>
  <si>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</si>
  <si>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</si>
  <si>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</si>
  <si>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</si>
  <si>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</si>
  <si>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</si>
  <si>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</si>
  <si>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</si>
  <si>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</si>
  <si>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</si>
  <si>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</si>
  <si>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</si>
  <si>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</si>
  <si>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</si>
  <si>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</si>
  <si>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</si>
  <si>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</si>
  <si>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</si>
  <si>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</si>
  <si>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</si>
  <si>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</si>
  <si>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</si>
  <si>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</si>
  <si>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</si>
  <si>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</si>
  <si>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</si>
  <si>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</si>
  <si>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</si>
  <si>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</si>
  <si>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</si>
  <si>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</si>
  <si>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</si>
  <si>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</si>
  <si>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</si>
  <si>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</si>
  <si>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</si>
  <si>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</si>
  <si>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</si>
  <si>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</si>
  <si>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</si>
  <si>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</si>
  <si>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</si>
  <si>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</si>
  <si>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</si>
  <si>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</si>
  <si>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</si>
  <si>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</si>
  <si>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</si>
  <si>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</si>
  <si>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</si>
  <si>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</si>
  <si>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</si>
  <si>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</si>
  <si>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</si>
  <si>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</si>
  <si>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</si>
  <si>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</si>
  <si>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</si>
  <si>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</si>
  <si>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</si>
  <si>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</si>
  <si>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</si>
  <si>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</si>
  <si>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</si>
  <si>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</si>
  <si>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</si>
  <si>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</si>
  <si>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</si>
  <si>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</si>
  <si>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</si>
  <si>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</si>
  <si>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</si>
  <si>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</si>
  <si>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</si>
  <si>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</si>
  <si>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</si>
  <si>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</si>
  <si>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</si>
  <si>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</si>
  <si>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</si>
  <si>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</si>
  <si>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</si>
  <si>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</si>
  <si>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</si>
  <si>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</si>
  <si>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</si>
  <si>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</si>
  <si>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</si>
  <si>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</si>
  <si>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</si>
  <si>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</si>
  <si>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</si>
  <si>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</si>
  <si>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</si>
  <si>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</si>
  <si>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</si>
  <si>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</si>
  <si>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</si>
  <si>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</si>
  <si>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</si>
  <si>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</si>
  <si>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</si>
  <si>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</si>
  <si>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</si>
  <si>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</si>
  <si>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</si>
  <si>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</si>
  <si>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</si>
  <si>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</si>
  <si>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</si>
  <si>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</si>
  <si>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</si>
  <si>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</si>
  <si>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</si>
  <si>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</si>
  <si>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</si>
  <si>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</si>
  <si>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</si>
  <si>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</si>
  <si>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</si>
  <si>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</si>
  <si>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</si>
  <si>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</si>
  <si>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</si>
  <si>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</si>
  <si>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</si>
  <si>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</si>
  <si>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</si>
  <si>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</si>
  <si>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</si>
  <si>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</si>
  <si>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</si>
  <si>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</si>
  <si>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</si>
  <si>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</si>
  <si>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</si>
  <si>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</si>
  <si>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</si>
  <si>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</si>
  <si>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</si>
  <si>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</si>
  <si>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</si>
  <si>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</si>
  <si>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</si>
  <si>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</si>
  <si>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</si>
  <si>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Philadelphia American Life Insurance Company</t>
  </si>
  <si>
    <t>NEW ERA LIFE GRP</t>
  </si>
  <si>
    <t>00520</t>
  </si>
  <si>
    <t>2015</t>
  </si>
  <si>
    <t>11720 Katy Freeway Suite 1700 Houston, TX 77079</t>
  </si>
  <si>
    <t>741952955</t>
  </si>
  <si>
    <t>009166</t>
  </si>
  <si>
    <t>67784</t>
  </si>
  <si>
    <t>95495</t>
  </si>
  <si>
    <t>305</t>
  </si>
  <si>
    <t>Allocated by Earned Premium</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</si>
</sst>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145</v>
      </c>
    </row>
    <row r="13" spans="1:6" x14ac:dyDescent="0.2">
      <c r="B13" s="147" t="s">
        <v>50</v>
      </c>
      <c r="C13" s="480" t="s">
        <v>186</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T61" sqref="AT61"/>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64532</v>
      </c>
      <c r="E5" s="213">
        <v>64532</v>
      </c>
      <c r="F5" s="213"/>
      <c r="G5" s="213"/>
      <c r="H5" s="213"/>
      <c r="I5" s="212"/>
      <c r="J5" s="212">
        <v>24054</v>
      </c>
      <c r="K5" s="213">
        <v>24054</v>
      </c>
      <c r="L5" s="213"/>
      <c r="M5" s="213"/>
      <c r="N5" s="213"/>
      <c r="O5" s="212"/>
      <c r="P5" s="212"/>
      <c r="Q5" s="213"/>
      <c r="R5" s="213"/>
      <c r="S5" s="213"/>
      <c r="T5" s="213"/>
      <c r="U5" s="212"/>
      <c r="V5" s="213"/>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v>2069581</v>
      </c>
      <c r="AU5" s="214"/>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v>0</v>
      </c>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38670</v>
      </c>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38103</v>
      </c>
      <c r="E12" s="213">
        <v>57424</v>
      </c>
      <c r="F12" s="213"/>
      <c r="G12" s="213"/>
      <c r="H12" s="213"/>
      <c r="I12" s="212"/>
      <c r="J12" s="212">
        <v>-28640</v>
      </c>
      <c r="K12" s="213">
        <v>728</v>
      </c>
      <c r="L12" s="213"/>
      <c r="M12" s="213"/>
      <c r="N12" s="213"/>
      <c r="O12" s="212"/>
      <c r="P12" s="212"/>
      <c r="Q12" s="213"/>
      <c r="R12" s="213"/>
      <c r="S12" s="213"/>
      <c r="T12" s="213"/>
      <c r="U12" s="212"/>
      <c r="V12" s="213"/>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v>3091226</v>
      </c>
      <c r="AU12" s="214"/>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v>0</v>
      </c>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259187</v>
      </c>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c r="E22" s="222"/>
      <c r="F22" s="222"/>
      <c r="G22" s="222"/>
      <c r="H22" s="222"/>
      <c r="I22" s="221"/>
      <c r="J22" s="221"/>
      <c r="K22" s="222"/>
      <c r="L22" s="222"/>
      <c r="M22" s="222"/>
      <c r="N22" s="222"/>
      <c r="O22" s="221"/>
      <c r="P22" s="221"/>
      <c r="Q22" s="222"/>
      <c r="R22" s="222"/>
      <c r="S22" s="222"/>
      <c r="T22" s="222"/>
      <c r="U22" s="221"/>
      <c r="V22" s="222"/>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c r="AU22" s="223"/>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183</v>
      </c>
      <c r="E25" s="217">
        <f>+D25</f>
        <v>183</v>
      </c>
      <c r="F25" s="217"/>
      <c r="G25" s="217"/>
      <c r="H25" s="217"/>
      <c r="I25" s="216"/>
      <c r="J25" s="216">
        <v>68</v>
      </c>
      <c r="K25" s="217">
        <f>+J25</f>
        <v>68</v>
      </c>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5837</v>
      </c>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v>648</v>
      </c>
      <c r="E31" s="217">
        <f>+D31</f>
        <v>648</v>
      </c>
      <c r="F31" s="217"/>
      <c r="G31" s="217"/>
      <c r="H31" s="217"/>
      <c r="I31" s="216"/>
      <c r="J31" s="216">
        <v>242</v>
      </c>
      <c r="K31" s="217">
        <f>+J31</f>
        <v>242</v>
      </c>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20657</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106</v>
      </c>
      <c r="E35" s="217">
        <f>+D35</f>
        <v>106</v>
      </c>
      <c r="F35" s="217"/>
      <c r="G35" s="217"/>
      <c r="H35" s="217"/>
      <c r="I35" s="216"/>
      <c r="J35" s="216">
        <v>39</v>
      </c>
      <c r="K35" s="217">
        <f>+J35</f>
        <v>39</v>
      </c>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3377</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v>2613</v>
      </c>
      <c r="E46" s="217">
        <f>+D46</f>
        <v>2613</v>
      </c>
      <c r="F46" s="217"/>
      <c r="G46" s="217"/>
      <c r="H46" s="217"/>
      <c r="I46" s="216"/>
      <c r="J46" s="216">
        <v>974</v>
      </c>
      <c r="K46" s="217">
        <f>+J46</f>
        <v>974</v>
      </c>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83288</v>
      </c>
      <c r="AU46" s="220"/>
      <c r="AV46" s="220"/>
      <c r="AW46" s="297"/>
    </row>
    <row r="47" spans="1:49" x14ac:dyDescent="0.2">
      <c r="B47" s="245" t="s">
        <v>263</v>
      </c>
      <c r="C47" s="203" t="s">
        <v>21</v>
      </c>
      <c r="D47" s="216">
        <v>0</v>
      </c>
      <c r="E47" s="217">
        <f>+D47</f>
        <v>0</v>
      </c>
      <c r="F47" s="217"/>
      <c r="G47" s="217"/>
      <c r="H47" s="217"/>
      <c r="I47" s="216"/>
      <c r="J47" s="216">
        <v>0</v>
      </c>
      <c r="K47" s="217">
        <f>+J47</f>
        <v>0</v>
      </c>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140486</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108</v>
      </c>
      <c r="E49" s="217">
        <f>+D49</f>
        <v>108</v>
      </c>
      <c r="F49" s="217"/>
      <c r="G49" s="217"/>
      <c r="H49" s="217"/>
      <c r="I49" s="216"/>
      <c r="J49" s="216">
        <v>40</v>
      </c>
      <c r="K49" s="217">
        <f>+J49</f>
        <v>40</v>
      </c>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3427</v>
      </c>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6459</v>
      </c>
      <c r="E51" s="217">
        <f>+D51</f>
        <v>6459</v>
      </c>
      <c r="F51" s="217"/>
      <c r="G51" s="217"/>
      <c r="H51" s="217"/>
      <c r="I51" s="216"/>
      <c r="J51" s="216">
        <v>2407</v>
      </c>
      <c r="K51" s="217">
        <f>+J51</f>
        <v>2407</v>
      </c>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205838</v>
      </c>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58</v>
      </c>
      <c r="E56" s="229">
        <f>+D56</f>
        <v>58</v>
      </c>
      <c r="F56" s="229"/>
      <c r="G56" s="229"/>
      <c r="H56" s="229"/>
      <c r="I56" s="228"/>
      <c r="J56" s="228">
        <v>1</v>
      </c>
      <c r="K56" s="229">
        <f>+J56</f>
        <v>1</v>
      </c>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1831</v>
      </c>
      <c r="AU56" s="230"/>
      <c r="AV56" s="230"/>
      <c r="AW56" s="288"/>
    </row>
    <row r="57" spans="2:49" x14ac:dyDescent="0.2">
      <c r="B57" s="245" t="s">
        <v>272</v>
      </c>
      <c r="C57" s="203" t="s">
        <v>25</v>
      </c>
      <c r="D57" s="231">
        <v>58</v>
      </c>
      <c r="E57" s="232">
        <f>+D57</f>
        <v>58</v>
      </c>
      <c r="F57" s="232"/>
      <c r="G57" s="232"/>
      <c r="H57" s="232"/>
      <c r="I57" s="231"/>
      <c r="J57" s="231">
        <v>19</v>
      </c>
      <c r="K57" s="232">
        <f>+J57</f>
        <v>19</v>
      </c>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3988</v>
      </c>
      <c r="AU57" s="233"/>
      <c r="AV57" s="233"/>
      <c r="AW57" s="289"/>
    </row>
    <row r="58" spans="2:49" x14ac:dyDescent="0.2">
      <c r="B58" s="245" t="s">
        <v>273</v>
      </c>
      <c r="C58" s="203" t="s">
        <v>26</v>
      </c>
      <c r="D58" s="309"/>
      <c r="E58" s="310"/>
      <c r="F58" s="310"/>
      <c r="G58" s="310"/>
      <c r="H58" s="310"/>
      <c r="I58" s="309"/>
      <c r="J58" s="231">
        <v>1</v>
      </c>
      <c r="K58" s="232">
        <f>+J58</f>
        <v>1</v>
      </c>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2</v>
      </c>
      <c r="AU58" s="233"/>
      <c r="AV58" s="233"/>
      <c r="AW58" s="289"/>
    </row>
    <row r="59" spans="2:49" x14ac:dyDescent="0.2">
      <c r="B59" s="245" t="s">
        <v>274</v>
      </c>
      <c r="C59" s="203" t="s">
        <v>27</v>
      </c>
      <c r="D59" s="231">
        <v>699</v>
      </c>
      <c r="E59" s="232">
        <f>+D59</f>
        <v>699</v>
      </c>
      <c r="F59" s="232"/>
      <c r="G59" s="232"/>
      <c r="H59" s="232"/>
      <c r="I59" s="231"/>
      <c r="J59" s="231">
        <v>251</v>
      </c>
      <c r="K59" s="232">
        <f>+J59</f>
        <v>251</v>
      </c>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49617</v>
      </c>
      <c r="AU59" s="233"/>
      <c r="AV59" s="233"/>
      <c r="AW59" s="289"/>
    </row>
    <row r="60" spans="2:49" x14ac:dyDescent="0.2">
      <c r="B60" s="245" t="s">
        <v>275</v>
      </c>
      <c r="C60" s="203"/>
      <c r="D60" s="234">
        <f>+D59/12</f>
        <v>58.25</v>
      </c>
      <c r="E60" s="235">
        <f>+D60</f>
        <v>58.25</v>
      </c>
      <c r="F60" s="235"/>
      <c r="G60" s="235"/>
      <c r="H60" s="235"/>
      <c r="I60" s="234"/>
      <c r="J60" s="234">
        <f>+J59/12</f>
        <v>20.916666666666668</v>
      </c>
      <c r="K60" s="235">
        <f>+J60</f>
        <v>20.916666666666668</v>
      </c>
      <c r="L60" s="235"/>
      <c r="M60" s="235"/>
      <c r="N60" s="235"/>
      <c r="O60" s="234"/>
      <c r="P60" s="234"/>
      <c r="Q60" s="235"/>
      <c r="R60" s="235"/>
      <c r="S60" s="235"/>
      <c r="T60" s="235"/>
      <c r="U60" s="234"/>
      <c r="V60" s="235"/>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f>+AT59/12</f>
        <v>4134.75</v>
      </c>
      <c r="AU60" s="236"/>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J5" sqref="J5:K5"/>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63623</v>
      </c>
      <c r="E5" s="326">
        <f>+D5-D7</f>
        <v>57050</v>
      </c>
      <c r="F5" s="326"/>
      <c r="G5" s="328"/>
      <c r="H5" s="328"/>
      <c r="I5" s="325"/>
      <c r="J5" s="325">
        <v>24054</v>
      </c>
      <c r="K5" s="326">
        <v>24054</v>
      </c>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2065852</v>
      </c>
      <c r="AU5" s="327"/>
      <c r="AV5" s="369"/>
      <c r="AW5" s="373"/>
    </row>
    <row r="6" spans="2:49" x14ac:dyDescent="0.2">
      <c r="B6" s="343" t="s">
        <v>278</v>
      </c>
      <c r="C6" s="331" t="s">
        <v>8</v>
      </c>
      <c r="D6" s="318">
        <v>7483</v>
      </c>
      <c r="E6" s="319">
        <f>+D6</f>
        <v>7483</v>
      </c>
      <c r="F6" s="319"/>
      <c r="G6" s="320"/>
      <c r="H6" s="320"/>
      <c r="I6" s="318"/>
      <c r="J6" s="318">
        <v>0</v>
      </c>
      <c r="K6" s="319">
        <v>0</v>
      </c>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80848</v>
      </c>
      <c r="AU6" s="321"/>
      <c r="AV6" s="368"/>
      <c r="AW6" s="374"/>
    </row>
    <row r="7" spans="2:49" x14ac:dyDescent="0.2">
      <c r="B7" s="343" t="s">
        <v>279</v>
      </c>
      <c r="C7" s="331" t="s">
        <v>9</v>
      </c>
      <c r="D7" s="318">
        <v>6573</v>
      </c>
      <c r="E7" s="319"/>
      <c r="F7" s="319"/>
      <c r="G7" s="320"/>
      <c r="H7" s="320"/>
      <c r="I7" s="318"/>
      <c r="J7" s="318">
        <v>0</v>
      </c>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77119</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49128</v>
      </c>
      <c r="E23" s="362"/>
      <c r="F23" s="362"/>
      <c r="G23" s="362"/>
      <c r="H23" s="362"/>
      <c r="I23" s="364"/>
      <c r="J23" s="318">
        <v>1817</v>
      </c>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3698997</v>
      </c>
      <c r="AU23" s="321"/>
      <c r="AV23" s="368"/>
      <c r="AW23" s="374"/>
    </row>
    <row r="24" spans="2:49" ht="28.5" customHeight="1" x14ac:dyDescent="0.2">
      <c r="B24" s="345" t="s">
        <v>114</v>
      </c>
      <c r="C24" s="331"/>
      <c r="D24" s="365"/>
      <c r="E24" s="319">
        <v>57424</v>
      </c>
      <c r="F24" s="319"/>
      <c r="G24" s="319"/>
      <c r="H24" s="319"/>
      <c r="I24" s="318"/>
      <c r="J24" s="365"/>
      <c r="K24" s="319">
        <v>728</v>
      </c>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0</v>
      </c>
      <c r="E26" s="362"/>
      <c r="F26" s="362"/>
      <c r="G26" s="362"/>
      <c r="H26" s="362"/>
      <c r="I26" s="364"/>
      <c r="J26" s="318">
        <v>0</v>
      </c>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411</v>
      </c>
      <c r="AU26" s="321"/>
      <c r="AV26" s="368"/>
      <c r="AW26" s="374"/>
    </row>
    <row r="27" spans="2:49" s="5" customFormat="1" ht="25.5" x14ac:dyDescent="0.2">
      <c r="B27" s="345" t="s">
        <v>85</v>
      </c>
      <c r="C27" s="331"/>
      <c r="D27" s="365"/>
      <c r="E27" s="319">
        <v>0</v>
      </c>
      <c r="F27" s="319"/>
      <c r="G27" s="319"/>
      <c r="H27" s="319"/>
      <c r="I27" s="318"/>
      <c r="J27" s="365"/>
      <c r="K27" s="319">
        <v>0</v>
      </c>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0</v>
      </c>
      <c r="E28" s="363"/>
      <c r="F28" s="363"/>
      <c r="G28" s="363"/>
      <c r="H28" s="363"/>
      <c r="I28" s="365"/>
      <c r="J28" s="318">
        <v>0</v>
      </c>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138</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71614</v>
      </c>
      <c r="E30" s="362"/>
      <c r="F30" s="362"/>
      <c r="G30" s="362"/>
      <c r="H30" s="362"/>
      <c r="I30" s="364"/>
      <c r="J30" s="318">
        <v>12454</v>
      </c>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2449556</v>
      </c>
      <c r="AU30" s="321"/>
      <c r="AV30" s="368"/>
      <c r="AW30" s="374"/>
    </row>
    <row r="31" spans="2:49" s="5" customFormat="1" ht="25.5" x14ac:dyDescent="0.2">
      <c r="B31" s="345" t="s">
        <v>84</v>
      </c>
      <c r="C31" s="331"/>
      <c r="D31" s="365"/>
      <c r="E31" s="319">
        <v>0</v>
      </c>
      <c r="F31" s="319"/>
      <c r="G31" s="319"/>
      <c r="H31" s="319"/>
      <c r="I31" s="318"/>
      <c r="J31" s="365"/>
      <c r="K31" s="319">
        <v>0</v>
      </c>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82639</v>
      </c>
      <c r="E32" s="363"/>
      <c r="F32" s="363"/>
      <c r="G32" s="363"/>
      <c r="H32" s="363"/>
      <c r="I32" s="365"/>
      <c r="J32" s="318">
        <v>42911</v>
      </c>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2626585</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2900802</v>
      </c>
      <c r="AU34" s="321"/>
      <c r="AV34" s="368"/>
      <c r="AW34" s="374"/>
    </row>
    <row r="35" spans="2:49" s="5" customFormat="1" x14ac:dyDescent="0.2">
      <c r="B35" s="345" t="s">
        <v>91</v>
      </c>
      <c r="C35" s="331"/>
      <c r="D35" s="365"/>
      <c r="E35" s="319">
        <v>0</v>
      </c>
      <c r="F35" s="319"/>
      <c r="G35" s="319"/>
      <c r="H35" s="319"/>
      <c r="I35" s="318"/>
      <c r="J35" s="365"/>
      <c r="K35" s="319">
        <v>0</v>
      </c>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c r="G36" s="319"/>
      <c r="H36" s="319"/>
      <c r="I36" s="318"/>
      <c r="J36" s="318">
        <v>0</v>
      </c>
      <c r="K36" s="319">
        <v>0</v>
      </c>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3331817</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f>+D23+D26+D30+D34-D28-D32-D36</f>
        <v>38103</v>
      </c>
      <c r="E54" s="323">
        <f>+E24+E27+E31+E35-E36</f>
        <v>57424</v>
      </c>
      <c r="F54" s="323"/>
      <c r="G54" s="323"/>
      <c r="H54" s="323"/>
      <c r="I54" s="322"/>
      <c r="J54" s="322">
        <f>+J23+J26+J30+J34-J28-J32-J36</f>
        <v>-28640</v>
      </c>
      <c r="K54" s="323">
        <f>+K24+K27+K31+K35-K36</f>
        <v>728</v>
      </c>
      <c r="L54" s="323"/>
      <c r="M54" s="323"/>
      <c r="N54" s="323"/>
      <c r="O54" s="322"/>
      <c r="P54" s="322"/>
      <c r="Q54" s="323"/>
      <c r="R54" s="323"/>
      <c r="S54" s="323"/>
      <c r="T54" s="323"/>
      <c r="U54" s="322"/>
      <c r="V54" s="323"/>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f>+AT23+AT26+AT30+AT34-AT28-AT32-AT36</f>
        <v>3091226</v>
      </c>
      <c r="AU54" s="324"/>
      <c r="AV54" s="368"/>
      <c r="AW54" s="374"/>
    </row>
    <row r="55" spans="2:49" ht="25.5" x14ac:dyDescent="0.2">
      <c r="B55" s="348" t="s">
        <v>493</v>
      </c>
      <c r="C55" s="335" t="s">
        <v>28</v>
      </c>
      <c r="D55" s="322"/>
      <c r="E55" s="323"/>
      <c r="F55" s="323"/>
      <c r="G55" s="323"/>
      <c r="H55" s="323"/>
      <c r="I55" s="322"/>
      <c r="J55" s="322"/>
      <c r="K55" s="323"/>
      <c r="L55" s="323"/>
      <c r="M55" s="323"/>
      <c r="N55" s="323"/>
      <c r="O55" s="322"/>
      <c r="P55" s="322"/>
      <c r="Q55" s="323"/>
      <c r="R55" s="323"/>
      <c r="S55" s="323"/>
      <c r="T55" s="323"/>
      <c r="U55" s="322"/>
      <c r="V55" s="323"/>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c r="AU55" s="324"/>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J5" sqref="J5"/>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115110</v>
      </c>
      <c r="D5" s="403">
        <v>57965</v>
      </c>
      <c r="E5" s="454"/>
      <c r="F5" s="454"/>
      <c r="G5" s="448"/>
      <c r="H5" s="402">
        <v>477</v>
      </c>
      <c r="I5" s="403">
        <v>-6354</v>
      </c>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55640</v>
      </c>
      <c r="D6" s="398">
        <v>52775</v>
      </c>
      <c r="E6" s="400">
        <v>57424</v>
      </c>
      <c r="F6" s="400">
        <f>+E6+D6+C6</f>
        <v>165839</v>
      </c>
      <c r="G6" s="401"/>
      <c r="H6" s="397">
        <v>55640</v>
      </c>
      <c r="I6" s="398">
        <v>12049</v>
      </c>
      <c r="J6" s="400">
        <v>728</v>
      </c>
      <c r="K6" s="400">
        <f>+J6+I6+H6</f>
        <v>68417</v>
      </c>
      <c r="L6" s="401"/>
      <c r="M6" s="397"/>
      <c r="N6" s="398"/>
      <c r="O6" s="400"/>
      <c r="P6" s="400"/>
      <c r="Q6" s="397"/>
      <c r="R6" s="398"/>
      <c r="S6" s="400"/>
      <c r="T6" s="400"/>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c r="D7" s="398"/>
      <c r="E7" s="400"/>
      <c r="F7" s="400"/>
      <c r="G7" s="401"/>
      <c r="H7" s="397"/>
      <c r="I7" s="398"/>
      <c r="J7" s="400"/>
      <c r="K7" s="400"/>
      <c r="L7" s="401"/>
      <c r="M7" s="397"/>
      <c r="N7" s="398"/>
      <c r="O7" s="400"/>
      <c r="P7" s="400"/>
      <c r="Q7" s="397"/>
      <c r="R7" s="398"/>
      <c r="S7" s="400"/>
      <c r="T7" s="400"/>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c r="E8" s="400"/>
      <c r="F8" s="400"/>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c r="F9" s="400"/>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c r="F10" s="400"/>
      <c r="G10" s="401"/>
      <c r="H10" s="443"/>
      <c r="I10" s="398"/>
      <c r="J10" s="400"/>
      <c r="K10" s="400"/>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c r="F11" s="400"/>
      <c r="G11" s="450"/>
      <c r="H11" s="443"/>
      <c r="I11" s="398"/>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f>+C6</f>
        <v>55640</v>
      </c>
      <c r="D12" s="400">
        <f t="shared" ref="D12:E12" si="0">+D6</f>
        <v>52775</v>
      </c>
      <c r="E12" s="400">
        <f t="shared" si="0"/>
        <v>57424</v>
      </c>
      <c r="F12" s="400">
        <f>+E12+D12+C12</f>
        <v>165839</v>
      </c>
      <c r="G12" s="447"/>
      <c r="H12" s="399">
        <f>+H6</f>
        <v>55640</v>
      </c>
      <c r="I12" s="400">
        <f t="shared" ref="I12:J12" si="1">+I6</f>
        <v>12049</v>
      </c>
      <c r="J12" s="400">
        <f t="shared" si="1"/>
        <v>728</v>
      </c>
      <c r="K12" s="400">
        <f>+J12+I12+H12</f>
        <v>68417</v>
      </c>
      <c r="L12" s="447"/>
      <c r="M12" s="399"/>
      <c r="N12" s="400"/>
      <c r="O12" s="400"/>
      <c r="P12" s="400"/>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73446</v>
      </c>
      <c r="D15" s="403">
        <v>67501</v>
      </c>
      <c r="E15" s="395">
        <f>+'Pt 1 Summary of Data'!E5</f>
        <v>64532</v>
      </c>
      <c r="F15" s="395">
        <f t="shared" ref="F15:F17" si="2">+E15+D15+C15</f>
        <v>205479</v>
      </c>
      <c r="G15" s="396"/>
      <c r="H15" s="402">
        <v>73446</v>
      </c>
      <c r="I15" s="403">
        <v>31364</v>
      </c>
      <c r="J15" s="395">
        <v>24054</v>
      </c>
      <c r="K15" s="395">
        <f t="shared" ref="K15:K17" si="3">+J15+I15+H15</f>
        <v>128864</v>
      </c>
      <c r="L15" s="396"/>
      <c r="M15" s="402"/>
      <c r="N15" s="403"/>
      <c r="O15" s="395"/>
      <c r="P15" s="395"/>
      <c r="Q15" s="402"/>
      <c r="R15" s="403"/>
      <c r="S15" s="395"/>
      <c r="T15" s="395"/>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v>926</v>
      </c>
      <c r="D16" s="398">
        <v>1178</v>
      </c>
      <c r="E16" s="400">
        <v>937</v>
      </c>
      <c r="F16" s="400">
        <f t="shared" si="2"/>
        <v>3041</v>
      </c>
      <c r="G16" s="401"/>
      <c r="H16" s="397">
        <v>926</v>
      </c>
      <c r="I16" s="398">
        <v>548</v>
      </c>
      <c r="J16" s="400">
        <v>349</v>
      </c>
      <c r="K16" s="400">
        <f t="shared" si="3"/>
        <v>1823</v>
      </c>
      <c r="L16" s="401"/>
      <c r="M16" s="397"/>
      <c r="N16" s="398"/>
      <c r="O16" s="400"/>
      <c r="P16" s="400"/>
      <c r="Q16" s="397"/>
      <c r="R16" s="398"/>
      <c r="S16" s="400"/>
      <c r="T16" s="400"/>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f>+C15-C16</f>
        <v>72520</v>
      </c>
      <c r="D17" s="400">
        <f t="shared" ref="D17:E17" si="4">+D15-D16</f>
        <v>66323</v>
      </c>
      <c r="E17" s="400">
        <f t="shared" si="4"/>
        <v>63595</v>
      </c>
      <c r="F17" s="400">
        <f t="shared" si="2"/>
        <v>202438</v>
      </c>
      <c r="G17" s="450"/>
      <c r="H17" s="399">
        <f>+H15-H16</f>
        <v>72520</v>
      </c>
      <c r="I17" s="400">
        <f t="shared" ref="I17" si="5">+I15-I16</f>
        <v>30816</v>
      </c>
      <c r="J17" s="400">
        <f t="shared" ref="J17" si="6">+J15-J16</f>
        <v>23705</v>
      </c>
      <c r="K17" s="400">
        <f t="shared" si="3"/>
        <v>127041</v>
      </c>
      <c r="L17" s="450"/>
      <c r="M17" s="399"/>
      <c r="N17" s="400"/>
      <c r="O17" s="400"/>
      <c r="P17" s="400"/>
      <c r="Q17" s="399"/>
      <c r="R17" s="400"/>
      <c r="S17" s="400"/>
      <c r="T17" s="400"/>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7.25" thickBot="1" x14ac:dyDescent="0.3">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ht="13.5" thickTop="1" x14ac:dyDescent="0.2">
      <c r="B38" s="417" t="s">
        <v>415</v>
      </c>
      <c r="C38" s="404">
        <v>58</v>
      </c>
      <c r="D38" s="405">
        <v>64</v>
      </c>
      <c r="E38" s="432">
        <v>58</v>
      </c>
      <c r="F38" s="432">
        <f>+E38+D38+C38</f>
        <v>180</v>
      </c>
      <c r="G38" s="448"/>
      <c r="H38" s="404">
        <v>58</v>
      </c>
      <c r="I38" s="405">
        <v>24</v>
      </c>
      <c r="J38" s="432">
        <v>21</v>
      </c>
      <c r="K38" s="432">
        <f>+J38+I38+H38</f>
        <v>103</v>
      </c>
      <c r="L38" s="448"/>
      <c r="M38" s="404"/>
      <c r="N38" s="405"/>
      <c r="O38" s="432"/>
      <c r="P38" s="432"/>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c r="D45" s="436"/>
      <c r="E45" s="436"/>
      <c r="F45" s="436"/>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c r="D50" s="407"/>
      <c r="E50" s="407"/>
      <c r="F50" s="407"/>
      <c r="G50" s="448"/>
      <c r="H50" s="406"/>
      <c r="I50" s="407"/>
      <c r="J50" s="407"/>
      <c r="K50" s="407"/>
      <c r="L50" s="448"/>
      <c r="M50" s="406"/>
      <c r="N50" s="407"/>
      <c r="O50" s="407"/>
      <c r="P50" s="407"/>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c r="G53" s="447"/>
      <c r="H53" s="443"/>
      <c r="I53" s="441"/>
      <c r="J53" s="441"/>
      <c r="K53" s="400"/>
      <c r="L53" s="447"/>
      <c r="M53" s="443"/>
      <c r="N53" s="441"/>
      <c r="O53" s="441"/>
      <c r="P53" s="400"/>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19" sqref="D19"/>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58</v>
      </c>
      <c r="D4" s="104">
        <v>19</v>
      </c>
      <c r="E4" s="104"/>
      <c r="F4" s="104"/>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v>0</v>
      </c>
      <c r="E6" s="100"/>
      <c r="F6" s="184"/>
      <c r="G6" s="100"/>
      <c r="H6" s="100"/>
      <c r="I6" s="184"/>
      <c r="J6" s="184"/>
      <c r="K6" s="189"/>
    </row>
    <row r="7" spans="2:11" x14ac:dyDescent="0.2">
      <c r="B7" s="116" t="s">
        <v>102</v>
      </c>
      <c r="C7" s="101">
        <v>0</v>
      </c>
      <c r="D7" s="102">
        <v>0</v>
      </c>
      <c r="E7" s="102"/>
      <c r="F7" s="102"/>
      <c r="G7" s="102"/>
      <c r="H7" s="102"/>
      <c r="I7" s="190"/>
      <c r="J7" s="190"/>
      <c r="K7" s="193"/>
    </row>
    <row r="8" spans="2:11" x14ac:dyDescent="0.2">
      <c r="B8" s="116" t="s">
        <v>103</v>
      </c>
      <c r="C8" s="182"/>
      <c r="D8" s="102">
        <v>0</v>
      </c>
      <c r="E8" s="102"/>
      <c r="F8" s="185"/>
      <c r="G8" s="102"/>
      <c r="H8" s="102"/>
      <c r="I8" s="190"/>
      <c r="J8" s="190"/>
      <c r="K8" s="194"/>
    </row>
    <row r="9" spans="2:11" ht="13.15" customHeight="1" x14ac:dyDescent="0.2">
      <c r="B9" s="116" t="s">
        <v>104</v>
      </c>
      <c r="C9" s="101">
        <v>0</v>
      </c>
      <c r="D9" s="102">
        <v>0</v>
      </c>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c r="F11" s="97"/>
      <c r="G11" s="97"/>
      <c r="H11" s="97"/>
      <c r="I11" s="178"/>
      <c r="J11" s="178"/>
      <c r="K11" s="196"/>
    </row>
    <row r="12" spans="2:11" x14ac:dyDescent="0.2">
      <c r="B12" s="124" t="s">
        <v>93</v>
      </c>
      <c r="C12" s="94">
        <v>0</v>
      </c>
      <c r="D12" s="95">
        <v>0</v>
      </c>
      <c r="E12" s="95"/>
      <c r="F12" s="95"/>
      <c r="G12" s="95"/>
      <c r="H12" s="95"/>
      <c r="I12" s="177"/>
      <c r="J12" s="177"/>
      <c r="K12" s="197"/>
    </row>
    <row r="13" spans="2:11" x14ac:dyDescent="0.2">
      <c r="B13" s="124" t="s">
        <v>94</v>
      </c>
      <c r="C13" s="94">
        <v>0</v>
      </c>
      <c r="D13" s="95">
        <v>0</v>
      </c>
      <c r="E13" s="95"/>
      <c r="F13" s="95"/>
      <c r="G13" s="95"/>
      <c r="H13" s="95"/>
      <c r="I13" s="177"/>
      <c r="J13" s="177"/>
      <c r="K13" s="197"/>
    </row>
    <row r="14" spans="2:11" x14ac:dyDescent="0.2">
      <c r="B14" s="124" t="s">
        <v>95</v>
      </c>
      <c r="C14" s="94">
        <v>0</v>
      </c>
      <c r="D14" s="95">
        <v>0</v>
      </c>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v>0</v>
      </c>
      <c r="E16" s="99"/>
      <c r="F16" s="99"/>
      <c r="G16" s="99"/>
      <c r="H16" s="99"/>
      <c r="I16" s="178"/>
      <c r="J16" s="178"/>
      <c r="K16" s="186"/>
    </row>
    <row r="17" spans="2:12" s="5" customFormat="1" x14ac:dyDescent="0.2">
      <c r="B17" s="124" t="s">
        <v>203</v>
      </c>
      <c r="C17" s="94">
        <v>0</v>
      </c>
      <c r="D17" s="95">
        <v>0</v>
      </c>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3" activePane="bottomRight" state="frozen"/>
      <selection activeCell="B1" sqref="B1"/>
      <selection pane="topRight" activeCell="B1" sqref="B1"/>
      <selection pane="bottomLeft" activeCell="B1" sqref="B1"/>
      <selection pane="bottomRight" activeCell="D174" sqref="D174"/>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t="s">
        <v>506</v>
      </c>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t="s">
        <v>506</v>
      </c>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t="s">
        <v>506</v>
      </c>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t="s">
        <v>506</v>
      </c>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t="s">
        <v>506</v>
      </c>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t="s">
        <v>506</v>
      </c>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t="s">
        <v>506</v>
      </c>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Henry W. Hu</cp:lastModifiedBy>
  <cp:lastPrinted>2014-12-18T11:24:00Z</cp:lastPrinted>
  <dcterms:created xsi:type="dcterms:W3CDTF">2012-03-15T16:14:51Z</dcterms:created>
  <dcterms:modified xsi:type="dcterms:W3CDTF">2016-07-25T18:38:38Z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