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38" i="10" l="1"/>
  <c r="J17" i="10"/>
  <c r="I17" i="10"/>
  <c r="H17" i="10"/>
  <c r="J12" i="10"/>
  <c r="I12" i="10"/>
  <c r="H12" i="10"/>
  <c r="K17" i="10"/>
  <c r="K16" i="10"/>
  <c r="K15" i="10"/>
  <c r="K6" i="10"/>
  <c r="F38" i="10"/>
  <c r="F17" i="10"/>
  <c r="F16" i="10"/>
  <c r="F15" i="10"/>
  <c r="F12" i="10"/>
  <c r="E17" i="10"/>
  <c r="D17" i="10"/>
  <c r="C17" i="10"/>
  <c r="E12" i="10"/>
  <c r="D12" i="10"/>
  <c r="C12" i="10"/>
  <c r="F6" i="10"/>
  <c r="K12" i="10" l="1"/>
  <c r="AT60" i="4"/>
  <c r="K25" i="4"/>
  <c r="K31" i="4"/>
  <c r="K35" i="4"/>
  <c r="K46" i="4"/>
  <c r="K47" i="4"/>
  <c r="K49" i="4"/>
  <c r="K51" i="4"/>
  <c r="K56" i="4"/>
  <c r="K57" i="4"/>
  <c r="K58" i="4"/>
  <c r="K59" i="4"/>
  <c r="K60" i="4"/>
  <c r="E25" i="4"/>
  <c r="E31" i="4"/>
  <c r="E35" i="4"/>
  <c r="E46" i="4"/>
  <c r="E47" i="4"/>
  <c r="E49" i="4"/>
  <c r="E51" i="4"/>
  <c r="E56" i="4"/>
  <c r="E57" i="4"/>
  <c r="E59" i="4"/>
  <c r="E60" i="4"/>
  <c r="D60" i="4"/>
  <c r="K54" i="18"/>
  <c r="K6" i="18"/>
  <c r="K5" i="18"/>
  <c r="E54" i="18"/>
  <c r="E6" i="18"/>
  <c r="E5" i="18"/>
  <c r="AT54" i="18" l="1"/>
  <c r="J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<sst xmlns="http://schemas.openxmlformats.org/spreadsheetml/2006/main" count="575" uniqueCount="507">
  <si>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</si>
  <si>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</si>
  <si>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</si>
  <si>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</si>
  <si>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</si>
  <si>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</si>
  <si>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</si>
  <si>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</si>
  <si>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</si>
  <si>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</si>
  <si>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</si>
  <si>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</si>
  <si>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</si>
  <si>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</si>
  <si>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</si>
  <si>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</si>
  <si>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</si>
  <si>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</si>
  <si>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</si>
  <si>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</si>
  <si>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</si>
  <si>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</si>
  <si>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</si>
  <si>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</si>
  <si>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</si>
  <si>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</si>
  <si>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</si>
  <si>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</si>
  <si>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</si>
  <si>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</si>
  <si>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</si>
  <si>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</si>
  <si>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</si>
  <si>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</si>
  <si>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</si>
  <si>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</si>
  <si>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</si>
  <si>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</si>
  <si>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</si>
  <si>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</si>
  <si>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</si>
  <si>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</si>
  <si>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</si>
  <si>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</si>
  <si>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</si>
  <si>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</si>
  <si>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</si>
  <si>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</si>
  <si>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</si>
  <si>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</si>
  <si>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</si>
  <si>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</si>
  <si>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</si>
  <si>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</si>
  <si>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</si>
  <si>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</si>
  <si>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</si>
  <si>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</si>
  <si>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</si>
  <si>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</si>
  <si>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</si>
  <si>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</si>
  <si>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</si>
  <si>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</si>
  <si>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</si>
  <si>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</si>
  <si>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</si>
  <si>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</si>
  <si>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</si>
  <si>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</si>
  <si>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</si>
  <si>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</si>
  <si>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</si>
  <si>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</si>
  <si>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</si>
  <si>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</si>
  <si>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</si>
  <si>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</si>
  <si>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</si>
  <si>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</si>
  <si>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</si>
  <si>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</si>
  <si>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</si>
  <si>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</si>
  <si>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</si>
  <si>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</si>
  <si>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</si>
  <si>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</si>
  <si>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</si>
  <si>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</si>
  <si>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</si>
  <si>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</si>
  <si>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</si>
  <si>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</si>
  <si>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</si>
  <si>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</si>
  <si>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</si>
  <si>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</si>
  <si>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</si>
  <si>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</si>
  <si>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</si>
  <si>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</si>
  <si>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</si>
  <si>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</si>
  <si>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</si>
  <si>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</si>
  <si>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</si>
  <si>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</si>
  <si>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</si>
  <si>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</si>
  <si>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</si>
  <si>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</si>
  <si>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</si>
  <si>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</si>
  <si>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</si>
  <si>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</si>
  <si>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</si>
  <si>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</si>
  <si>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</si>
  <si>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</si>
  <si>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</si>
  <si>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</si>
  <si>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</si>
  <si>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</si>
  <si>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</si>
  <si>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</si>
  <si>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</si>
  <si>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</si>
  <si>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</si>
  <si>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</si>
  <si>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</si>
  <si>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</si>
  <si>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</si>
  <si>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</si>
  <si>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</si>
  <si>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</si>
  <si>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</si>
  <si>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</si>
  <si>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</si>
  <si>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</si>
  <si>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</si>
  <si>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</si>
  <si>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</si>
  <si>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</si>
  <si>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</si>
  <si>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</si>
  <si>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</si>
  <si>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</si>
  <si>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</si>
  <si>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</si>
  <si>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</si>
  <si>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</si>
  <si>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</si>
  <si>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</si>
  <si>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</si>
  <si>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</si>
  <si>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</si>
  <si>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</si>
  <si>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</si>
  <si>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</si>
  <si>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</si>
  <si>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</si>
  <si>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</si>
  <si>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</si>
  <si>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</si>
  <si>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</si>
  <si>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</si>
  <si>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</si>
  <si>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</si>
  <si>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</si>
  <si>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</si>
  <si>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</si>
  <si>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</si>
  <si>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</si>
  <si>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</si>
  <si>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</si>
  <si>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</si>
  <si>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</si>
  <si>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</si>
  <si>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</si>
  <si>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</si>
  <si>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</si>
  <si>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</si>
  <si>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</si>
  <si>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</si>
  <si>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</si>
  <si>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</si>
  <si>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</si>
  <si>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</si>
  <si>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</si>
  <si>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</si>
  <si>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</si>
  <si>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</si>
  <si>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</si>
  <si>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</si>
  <si>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</si>
  <si>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</si>
  <si>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</si>
  <si>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</si>
  <si>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</si>
  <si>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</si>
  <si>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</si>
  <si>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</si>
  <si>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</si>
  <si>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</si>
  <si>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</si>
  <si>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</si>
  <si>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</si>
  <si>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</si>
  <si>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</si>
  <si>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</si>
  <si>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</si>
  <si>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</si>
  <si>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</si>
  <si>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</si>
  <si>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</si>
  <si>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</si>
  <si>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</si>
  <si>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</si>
  <si>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</si>
  <si>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</si>
  <si>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</si>
  <si>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</si>
  <si>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</si>
  <si>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</si>
  <si>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</si>
  <si>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</si>
  <si>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</si>
  <si>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</si>
  <si>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</si>
  <si>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</si>
  <si>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</si>
  <si>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</si>
  <si>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</si>
  <si>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</si>
  <si>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</si>
  <si>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</si>
  <si>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</si>
  <si>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</si>
  <si>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</si>
  <si>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</si>
  <si>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</si>
  <si>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</si>
  <si>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</si>
  <si>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</si>
  <si>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</si>
  <si>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</si>
  <si>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</si>
  <si>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</si>
  <si>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</si>
  <si>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</si>
  <si>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</si>
  <si>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</si>
  <si>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</si>
  <si>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</si>
  <si>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</si>
  <si>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</si>
  <si>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</si>
  <si>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</si>
  <si>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</si>
  <si>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</si>
  <si>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</si>
  <si>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</si>
  <si>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</si>
  <si>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</si>
  <si>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</si>
  <si>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</si>
  <si>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</si>
  <si>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</si>
  <si>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</si>
  <si>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</si>
  <si>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</si>
  <si>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</si>
  <si>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</si>
  <si>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</si>
  <si>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</si>
  <si>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</si>
  <si>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</si>
  <si>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</si>
  <si>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</si>
  <si>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</si>
  <si>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</si>
  <si>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</si>
  <si>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</si>
  <si>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</si>
  <si>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</si>
  <si>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</si>
  <si>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</si>
  <si>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</si>
  <si>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</si>
  <si>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</si>
  <si>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</si>
  <si>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</si>
  <si>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</si>
  <si>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</si>
  <si>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</si>
  <si>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</si>
  <si>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</si>
  <si>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</si>
  <si>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</si>
  <si>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</si>
  <si>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</si>
  <si>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</si>
  <si>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</si>
  <si>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</si>
  <si>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</si>
  <si>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</si>
  <si>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</si>
  <si>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</si>
  <si>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</si>
  <si>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</si>
  <si>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</si>
  <si>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</si>
  <si>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</si>
  <si>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</si>
  <si>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</si>
  <si>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</si>
  <si>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</si>
  <si>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</si>
  <si>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</si>
  <si>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</si>
  <si>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</si>
  <si>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</si>
  <si>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</si>
  <si>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</si>
  <si>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</si>
  <si>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</si>
  <si>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</si>
  <si>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</si>
  <si>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</si>
  <si>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</si>
  <si>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</si>
  <si>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</si>
  <si>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</si>
  <si>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</si>
  <si>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</si>
  <si>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</si>
  <si>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</si>
  <si>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</si>
  <si>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</si>
  <si>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</si>
  <si>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</si>
  <si>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</si>
  <si>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</si>
  <si>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</si>
  <si>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</si>
  <si>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</si>
  <si>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</si>
  <si>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</si>
  <si>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</si>
  <si>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</si>
  <si>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</si>
  <si>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</si>
  <si>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</si>
  <si>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</si>
  <si>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</si>
  <si>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</si>
  <si>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</si>
  <si>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</si>
  <si>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</si>
  <si>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</si>
  <si>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</si>
  <si>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</si>
  <si>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</si>
  <si>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</si>
  <si>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</si>
  <si>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</si>
  <si>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</si>
  <si>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</si>
  <si>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</si>
  <si>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</si>
  <si>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</si>
  <si>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</si>
  <si>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</si>
  <si>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</si>
  <si>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</si>
  <si>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</si>
  <si>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</si>
  <si>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</si>
  <si>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</si>
  <si>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</si>
  <si>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</si>
  <si>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</si>
  <si>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</si>
  <si>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</si>
  <si>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</si>
  <si>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</si>
  <si>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</si>
  <si>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</si>
  <si>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</si>
  <si>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</si>
  <si>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</si>
  <si>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</si>
  <si>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</si>
  <si>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</si>
  <si>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</si>
  <si>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</si>
  <si>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</si>
  <si>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</si>
  <si>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</si>
  <si>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</si>
  <si>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</si>
  <si>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</si>
  <si>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</si>
  <si>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</si>
  <si>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</si>
  <si>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</si>
  <si>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</si>
  <si>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</si>
  <si>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</si>
  <si>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</si>
  <si>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</si>
  <si>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</si>
  <si>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</si>
  <si>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</si>
  <si>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</si>
  <si>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</si>
  <si>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</si>
  <si>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</si>
  <si>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</si>
  <si>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</si>
  <si>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</si>
  <si>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</si>
  <si>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</si>
  <si>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</si>
  <si>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</si>
  <si>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</si>
  <si>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</si>
  <si>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</si>
  <si>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</si>
  <si>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</si>
  <si>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</si>
  <si>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</si>
  <si>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</si>
  <si>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</si>
  <si>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</si>
  <si>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</si>
  <si>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</si>
  <si>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</si>
  <si>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</si>
  <si>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</si>
  <si>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</si>
  <si>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</si>
  <si>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</si>
  <si>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</si>
  <si>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</si>
  <si>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</si>
  <si>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</si>
  <si>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</si>
  <si>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</si>
  <si>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</si>
  <si>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</si>
  <si>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</si>
  <si>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</si>
  <si>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</si>
  <si>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</si>
  <si>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</si>
  <si>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</si>
  <si>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</si>
  <si>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</si>
  <si>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</si>
  <si>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</si>
  <si>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</si>
  <si>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</si>
  <si>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</si>
  <si>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</si>
  <si>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</si>
  <si>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</si>
  <si>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</si>
  <si>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</si>
  <si>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</si>
  <si>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</si>
  <si>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</si>
  <si>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</si>
  <si>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</si>
  <si>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</si>
  <si>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</si>
  <si>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</si>
  <si>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</si>
  <si>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</si>
  <si>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</si>
  <si>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</si>
  <si>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</si>
  <si>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</si>
  <si>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</si>
  <si>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</si>
  <si>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</si>
  <si>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</si>
  <si>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</si>
  <si>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</si>
  <si>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</si>
  <si>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</si>
  <si>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</si>
  <si>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</si>
  <si>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</si>
  <si>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</si>
  <si>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</si>
  <si>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</si>
  <si>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</si>
  <si>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</si>
  <si>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</si>
  <si>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</si>
  <si>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</si>
  <si>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</si>
  <si>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44329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</si>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</sst>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5" sqref="K25:K3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89166</v>
      </c>
      <c r="E5" s="213">
        <v>89166</v>
      </c>
      <c r="F5" s="213"/>
      <c r="G5" s="213"/>
      <c r="H5" s="213"/>
      <c r="I5" s="212"/>
      <c r="J5" s="212">
        <v>17757</v>
      </c>
      <c r="K5" s="213">
        <v>17757</v>
      </c>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1814490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-28396</v>
      </c>
      <c r="E8" s="268"/>
      <c r="F8" s="269"/>
      <c r="G8" s="269"/>
      <c r="H8" s="269"/>
      <c r="I8" s="272"/>
      <c r="J8" s="216">
        <v>-2693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-40841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42128</v>
      </c>
      <c r="E12" s="213">
        <v>104236</v>
      </c>
      <c r="F12" s="213"/>
      <c r="G12" s="213"/>
      <c r="H12" s="213"/>
      <c r="I12" s="212"/>
      <c r="J12" s="212">
        <v>-114</v>
      </c>
      <c r="K12" s="213">
        <v>0</v>
      </c>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1295876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-7914</v>
      </c>
      <c r="E16" s="268"/>
      <c r="F16" s="269"/>
      <c r="G16" s="270"/>
      <c r="H16" s="270"/>
      <c r="I16" s="272"/>
      <c r="J16" s="216">
        <v>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1981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253</v>
      </c>
      <c r="E25" s="217">
        <f>+D25</f>
        <v>253</v>
      </c>
      <c r="F25" s="217"/>
      <c r="G25" s="217"/>
      <c r="H25" s="217"/>
      <c r="I25" s="216"/>
      <c r="J25" s="216">
        <v>50</v>
      </c>
      <c r="K25" s="217">
        <f>+J25</f>
        <v>50</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5145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896</v>
      </c>
      <c r="E31" s="217">
        <f>+D31</f>
        <v>896</v>
      </c>
      <c r="F31" s="217"/>
      <c r="G31" s="217"/>
      <c r="H31" s="217"/>
      <c r="I31" s="216"/>
      <c r="J31" s="216">
        <v>178</v>
      </c>
      <c r="K31" s="217">
        <f>+J31</f>
        <v>178</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18208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146</v>
      </c>
      <c r="E35" s="217">
        <f>+D35</f>
        <v>146</v>
      </c>
      <c r="F35" s="217"/>
      <c r="G35" s="217"/>
      <c r="H35" s="217"/>
      <c r="I35" s="216"/>
      <c r="J35" s="216">
        <v>29</v>
      </c>
      <c r="K35" s="217">
        <f>+J35</f>
        <v>29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2976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3611</v>
      </c>
      <c r="E46" s="217">
        <f>+D46</f>
        <v>3611</v>
      </c>
      <c r="F46" s="217"/>
      <c r="G46" s="217"/>
      <c r="H46" s="217"/>
      <c r="I46" s="216"/>
      <c r="J46" s="216">
        <v>719</v>
      </c>
      <c r="K46" s="217">
        <f>+J46</f>
        <v>719</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73411</v>
      </c>
      <c r="AU46" s="220"/>
      <c r="AV46" s="220"/>
      <c r="AW46" s="297"/>
    </row>
    <row r="47" spans="1:49" x14ac:dyDescent="0.2">
      <c r="B47" s="245" t="s">
        <v>263</v>
      </c>
      <c r="C47" s="203" t="s">
        <v>21</v>
      </c>
      <c r="D47" s="216">
        <v>2877</v>
      </c>
      <c r="E47" s="217">
        <f>+D47</f>
        <v>2877</v>
      </c>
      <c r="F47" s="217"/>
      <c r="G47" s="217"/>
      <c r="H47" s="217"/>
      <c r="I47" s="216"/>
      <c r="J47" s="216">
        <v>0</v>
      </c>
      <c r="K47" s="217">
        <f>+J47</f>
        <v>0</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447013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149</v>
      </c>
      <c r="E49" s="217">
        <f>+D49</f>
        <v>149</v>
      </c>
      <c r="F49" s="217"/>
      <c r="G49" s="217"/>
      <c r="H49" s="217"/>
      <c r="I49" s="216"/>
      <c r="J49" s="216">
        <v>30</v>
      </c>
      <c r="K49" s="217">
        <f>+J49</f>
        <v>30</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3020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8924</v>
      </c>
      <c r="E51" s="217">
        <f>+D51</f>
        <v>8924</v>
      </c>
      <c r="F51" s="217"/>
      <c r="G51" s="217"/>
      <c r="H51" s="217"/>
      <c r="I51" s="216"/>
      <c r="J51" s="216">
        <v>1777</v>
      </c>
      <c r="K51" s="217">
        <f>+J51</f>
        <v>1777</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181429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f>+D56</f>
        <v>6</v>
      </c>
      <c r="F56" s="229"/>
      <c r="G56" s="229"/>
      <c r="H56" s="229"/>
      <c r="I56" s="228"/>
      <c r="J56" s="228">
        <v>1</v>
      </c>
      <c r="K56" s="229">
        <f>+J56</f>
        <v>1</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1615</v>
      </c>
      <c r="AU56" s="230"/>
      <c r="AV56" s="230"/>
      <c r="AW56" s="288"/>
    </row>
    <row r="57" spans="2:49" x14ac:dyDescent="0.2">
      <c r="B57" s="245" t="s">
        <v>272</v>
      </c>
      <c r="C57" s="203" t="s">
        <v>25</v>
      </c>
      <c r="D57" s="231">
        <v>8</v>
      </c>
      <c r="E57" s="232">
        <f>+D57</f>
        <v>8</v>
      </c>
      <c r="F57" s="232"/>
      <c r="G57" s="232"/>
      <c r="H57" s="232"/>
      <c r="I57" s="231"/>
      <c r="J57" s="231">
        <v>2</v>
      </c>
      <c r="K57" s="232">
        <f>+J57</f>
        <v>2</v>
      </c>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2630</v>
      </c>
      <c r="AU57" s="233"/>
      <c r="AV57" s="233"/>
      <c r="AW57" s="289"/>
    </row>
    <row r="58" spans="2:49" x14ac:dyDescent="0.2">
      <c r="B58" s="245" t="s">
        <v>273</v>
      </c>
      <c r="C58" s="203" t="s">
        <v>26</v>
      </c>
      <c r="D58" s="309"/>
      <c r="E58" s="310"/>
      <c r="F58" s="310"/>
      <c r="G58" s="310"/>
      <c r="H58" s="310"/>
      <c r="I58" s="309"/>
      <c r="J58" s="231">
        <v>1</v>
      </c>
      <c r="K58" s="232">
        <f>+J58</f>
        <v>1</v>
      </c>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v>
      </c>
      <c r="E59" s="232">
        <f>+D59</f>
        <v>96</v>
      </c>
      <c r="F59" s="232"/>
      <c r="G59" s="232"/>
      <c r="H59" s="232"/>
      <c r="I59" s="231"/>
      <c r="J59" s="231">
        <v>24</v>
      </c>
      <c r="K59" s="232">
        <f>+J59</f>
        <v>24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22371</v>
      </c>
      <c r="AU59" s="233"/>
      <c r="AV59" s="233"/>
      <c r="AW59" s="289"/>
    </row>
    <row r="60" spans="2:49" x14ac:dyDescent="0.2">
      <c r="B60" s="245" t="s">
        <v>275</v>
      </c>
      <c r="C60" s="203"/>
      <c r="D60" s="234">
        <f>+D59/12</f>
        <v>8</v>
      </c>
      <c r="E60" s="235">
        <f>+D60</f>
        <v>8</v>
      </c>
      <c r="F60" s="235"/>
      <c r="G60" s="235"/>
      <c r="H60" s="235"/>
      <c r="I60" s="234"/>
      <c r="J60" s="234">
        <v>2</v>
      </c>
      <c r="K60" s="235">
        <f>+J60</f>
        <v>2</v>
      </c>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1864.25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J54" sqref="J54:K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89086</v>
      </c>
      <c r="E5" s="326">
        <f>+D5-D7</f>
        <v>86566</v>
      </c>
      <c r="F5" s="326"/>
      <c r="G5" s="328"/>
      <c r="H5" s="328"/>
      <c r="I5" s="325"/>
      <c r="J5" s="325">
        <v>17757</v>
      </c>
      <c r="K5" s="326">
        <f>+J5-J7</f>
        <v>17708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1853560</v>
      </c>
      <c r="AU5" s="327"/>
      <c r="AV5" s="369"/>
      <c r="AW5" s="373"/>
    </row>
    <row r="6" spans="2:49" x14ac:dyDescent="0.2">
      <c r="B6" s="343" t="s">
        <v>278</v>
      </c>
      <c r="C6" s="331" t="s">
        <v>8</v>
      </c>
      <c r="D6" s="318">
        <v>2600</v>
      </c>
      <c r="E6" s="319">
        <f>+D6</f>
        <v>2600</v>
      </c>
      <c r="F6" s="319"/>
      <c r="G6" s="320"/>
      <c r="H6" s="320"/>
      <c r="I6" s="318"/>
      <c r="J6" s="318">
        <v>49</v>
      </c>
      <c r="K6" s="319">
        <f>+J6</f>
        <v>49</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43111</v>
      </c>
      <c r="AU6" s="321"/>
      <c r="AV6" s="368"/>
      <c r="AW6" s="374"/>
    </row>
    <row r="7" spans="2:49" x14ac:dyDescent="0.2">
      <c r="B7" s="343" t="s">
        <v>279</v>
      </c>
      <c r="C7" s="331" t="s">
        <v>9</v>
      </c>
      <c r="D7" s="318">
        <v>2520</v>
      </c>
      <c r="E7" s="319"/>
      <c r="F7" s="319"/>
      <c r="G7" s="320"/>
      <c r="H7" s="320"/>
      <c r="I7" s="318"/>
      <c r="J7" s="318">
        <v>49</v>
      </c>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82181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32812</v>
      </c>
      <c r="E23" s="362"/>
      <c r="F23" s="362"/>
      <c r="G23" s="362"/>
      <c r="H23" s="362"/>
      <c r="I23" s="364"/>
      <c r="J23" s="318">
        <v>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1402335</v>
      </c>
      <c r="AU23" s="321"/>
      <c r="AV23" s="368"/>
      <c r="AW23" s="374"/>
    </row>
    <row r="24" spans="2:49" ht="28.5" customHeight="1" x14ac:dyDescent="0.2">
      <c r="B24" s="345" t="s">
        <v>114</v>
      </c>
      <c r="C24" s="331"/>
      <c r="D24" s="365"/>
      <c r="E24" s="319">
        <v>94953</v>
      </c>
      <c r="F24" s="319"/>
      <c r="G24" s="319"/>
      <c r="H24" s="319"/>
      <c r="I24" s="318"/>
      <c r="J24" s="365"/>
      <c r="K24" s="319">
        <v>0</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3041</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70593</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114</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16196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23085</v>
      </c>
      <c r="E30" s="362"/>
      <c r="F30" s="362"/>
      <c r="G30" s="362"/>
      <c r="H30" s="362"/>
      <c r="I30" s="364"/>
      <c r="J30" s="318">
        <v>10000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899270</v>
      </c>
      <c r="AU30" s="321"/>
      <c r="AV30" s="368"/>
      <c r="AW30" s="374"/>
    </row>
    <row r="31" spans="2:49" s="5" customFormat="1" ht="25.5" x14ac:dyDescent="0.2">
      <c r="B31" s="345" t="s">
        <v>84</v>
      </c>
      <c r="C31" s="331"/>
      <c r="D31" s="365"/>
      <c r="E31" s="319">
        <v>9283</v>
      </c>
      <c r="F31" s="319"/>
      <c r="G31" s="319"/>
      <c r="H31" s="319"/>
      <c r="I31" s="318"/>
      <c r="J31" s="365"/>
      <c r="K31" s="319">
        <v>0</v>
      </c>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16810</v>
      </c>
      <c r="E32" s="363"/>
      <c r="F32" s="363"/>
      <c r="G32" s="363"/>
      <c r="H32" s="363"/>
      <c r="I32" s="365"/>
      <c r="J32" s="318">
        <v>10000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1005526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595792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650392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42128</v>
      </c>
      <c r="E54" s="323">
        <f>+E24+E27+E31+E35-E36</f>
        <v>104236</v>
      </c>
      <c r="F54" s="323"/>
      <c r="G54" s="323"/>
      <c r="H54" s="323"/>
      <c r="I54" s="322"/>
      <c r="J54" s="322">
        <f>+J23+J26+J30+J34-J28-J32-J36</f>
        <v>-114</v>
      </c>
      <c r="K54" s="323">
        <f>+K24+K27+K31+K35-K36</f>
        <v>0</v>
      </c>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1295876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5" sqref="J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88504</v>
      </c>
      <c r="D5" s="403">
        <v>29647</v>
      </c>
      <c r="E5" s="454"/>
      <c r="F5" s="454"/>
      <c r="G5" s="448"/>
      <c r="H5" s="402">
        <v>4216</v>
      </c>
      <c r="I5" s="403">
        <v>114</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75088</v>
      </c>
      <c r="D6" s="398">
        <v>50007</v>
      </c>
      <c r="E6" s="400">
        <v>104236</v>
      </c>
      <c r="F6" s="400">
        <f>+E6+D6+C6</f>
        <v>229331</v>
      </c>
      <c r="G6" s="401"/>
      <c r="H6" s="397">
        <v>2000</v>
      </c>
      <c r="I6" s="398">
        <v>2000</v>
      </c>
      <c r="J6" s="400">
        <v>0</v>
      </c>
      <c r="K6" s="400">
        <f>+J6+I6+H6</f>
        <v>4000</v>
      </c>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75088</v>
      </c>
      <c r="D12" s="400">
        <f t="shared" ref="D12:E12" si="0">+D6</f>
        <v>50007</v>
      </c>
      <c r="E12" s="400">
        <f t="shared" si="0"/>
        <v>104236</v>
      </c>
      <c r="F12" s="400">
        <f>+E12+D12+C12</f>
        <v>229331</v>
      </c>
      <c r="G12" s="447"/>
      <c r="H12" s="399">
        <f>+H6</f>
        <v>2000</v>
      </c>
      <c r="I12" s="400">
        <f>+I6</f>
        <v>2000</v>
      </c>
      <c r="J12" s="400">
        <f>+J6</f>
        <v>0</v>
      </c>
      <c r="K12" s="400">
        <f>+J12+I12+H12</f>
        <v>4000</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172842</v>
      </c>
      <c r="D15" s="403">
        <v>105915</v>
      </c>
      <c r="E15" s="395">
        <v>89166</v>
      </c>
      <c r="F15" s="395">
        <f t="shared" ref="F15:F17" si="1">+E15+D15+C15</f>
        <v>367923</v>
      </c>
      <c r="G15" s="396"/>
      <c r="H15" s="402">
        <v>16710</v>
      </c>
      <c r="I15" s="403">
        <v>17757</v>
      </c>
      <c r="J15" s="395">
        <v>17757</v>
      </c>
      <c r="K15" s="395">
        <f t="shared" ref="K15:K17" si="2">+J15+I15+H15</f>
        <v>52224</v>
      </c>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2181</v>
      </c>
      <c r="D16" s="398">
        <v>1852</v>
      </c>
      <c r="E16" s="400">
        <v>1295</v>
      </c>
      <c r="F16" s="400">
        <f t="shared" si="1"/>
        <v>5328</v>
      </c>
      <c r="G16" s="401"/>
      <c r="H16" s="397">
        <v>211</v>
      </c>
      <c r="I16" s="398">
        <v>310</v>
      </c>
      <c r="J16" s="400">
        <v>257</v>
      </c>
      <c r="K16" s="400">
        <f t="shared" si="2"/>
        <v>778</v>
      </c>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170661</v>
      </c>
      <c r="D17" s="400">
        <f t="shared" ref="D17:E17" si="3">+D15-D16</f>
        <v>104063</v>
      </c>
      <c r="E17" s="400">
        <f t="shared" si="3"/>
        <v>87871</v>
      </c>
      <c r="F17" s="400">
        <f t="shared" si="1"/>
        <v>362595</v>
      </c>
      <c r="G17" s="450"/>
      <c r="H17" s="399">
        <f>+H15-H16</f>
        <v>16499</v>
      </c>
      <c r="I17" s="400">
        <f t="shared" ref="I17:J17" si="4">+I15-I16</f>
        <v>17447</v>
      </c>
      <c r="J17" s="400">
        <f t="shared" si="4"/>
        <v>17500</v>
      </c>
      <c r="K17" s="400">
        <f t="shared" si="2"/>
        <v>51446</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v>
      </c>
      <c r="D38" s="405">
        <v>11</v>
      </c>
      <c r="E38" s="432">
        <v>8</v>
      </c>
      <c r="F38" s="432">
        <f>+E38+D38+C38</f>
        <v>39</v>
      </c>
      <c r="G38" s="448"/>
      <c r="H38" s="404">
        <v>2</v>
      </c>
      <c r="I38" s="405">
        <v>2</v>
      </c>
      <c r="J38" s="432">
        <v>2</v>
      </c>
      <c r="K38" s="432">
        <f>+J38+I38+H38</f>
        <v>6</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2</v>
      </c>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c r="F6" s="184"/>
      <c r="G6" s="100"/>
      <c r="H6" s="100"/>
      <c r="I6" s="184"/>
      <c r="J6" s="184"/>
      <c r="K6" s="189"/>
    </row>
    <row r="7" spans="2:11" x14ac:dyDescent="0.2">
      <c r="B7" s="116" t="s">
        <v>102</v>
      </c>
      <c r="C7" s="101">
        <v>0</v>
      </c>
      <c r="D7" s="102">
        <v>0</v>
      </c>
      <c r="E7" s="102"/>
      <c r="F7" s="102"/>
      <c r="G7" s="102"/>
      <c r="H7" s="102"/>
      <c r="I7" s="190"/>
      <c r="J7" s="190"/>
      <c r="K7" s="193"/>
    </row>
    <row r="8" spans="2:11" x14ac:dyDescent="0.2">
      <c r="B8" s="116" t="s">
        <v>103</v>
      </c>
      <c r="C8" s="182"/>
      <c r="D8" s="102">
        <v>0</v>
      </c>
      <c r="E8" s="102"/>
      <c r="F8" s="185"/>
      <c r="G8" s="102"/>
      <c r="H8" s="102"/>
      <c r="I8" s="190"/>
      <c r="J8" s="190"/>
      <c r="K8" s="194"/>
    </row>
    <row r="9" spans="2:11" ht="13.15" customHeight="1" x14ac:dyDescent="0.2">
      <c r="B9" s="116" t="s">
        <v>104</v>
      </c>
      <c r="C9" s="101">
        <v>0</v>
      </c>
      <c r="D9" s="102">
        <v>0</v>
      </c>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c r="F11" s="97"/>
      <c r="G11" s="97"/>
      <c r="H11" s="97"/>
      <c r="I11" s="178"/>
      <c r="J11" s="178"/>
      <c r="K11" s="196"/>
    </row>
    <row r="12" spans="2:11" x14ac:dyDescent="0.2">
      <c r="B12" s="124" t="s">
        <v>93</v>
      </c>
      <c r="C12" s="94">
        <v>0</v>
      </c>
      <c r="D12" s="95">
        <v>0</v>
      </c>
      <c r="E12" s="95"/>
      <c r="F12" s="95"/>
      <c r="G12" s="95"/>
      <c r="H12" s="95"/>
      <c r="I12" s="177"/>
      <c r="J12" s="177"/>
      <c r="K12" s="197"/>
    </row>
    <row r="13" spans="2:11" x14ac:dyDescent="0.2">
      <c r="B13" s="124" t="s">
        <v>94</v>
      </c>
      <c r="C13" s="94">
        <v>0</v>
      </c>
      <c r="D13" s="95">
        <v>0</v>
      </c>
      <c r="E13" s="95"/>
      <c r="F13" s="95"/>
      <c r="G13" s="95"/>
      <c r="H13" s="95"/>
      <c r="I13" s="177"/>
      <c r="J13" s="177"/>
      <c r="K13" s="197"/>
    </row>
    <row r="14" spans="2:11" x14ac:dyDescent="0.2">
      <c r="B14" s="124" t="s">
        <v>95</v>
      </c>
      <c r="C14" s="94">
        <v>0</v>
      </c>
      <c r="D14" s="95">
        <v>0</v>
      </c>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c r="F16" s="99"/>
      <c r="G16" s="99"/>
      <c r="H16" s="99"/>
      <c r="I16" s="178"/>
      <c r="J16" s="178"/>
      <c r="K16" s="186"/>
    </row>
    <row r="17" spans="2:12" s="5" customFormat="1" x14ac:dyDescent="0.2">
      <c r="B17" s="124" t="s">
        <v>203</v>
      </c>
      <c r="C17" s="94">
        <v>0</v>
      </c>
      <c r="D17" s="95">
        <v>0</v>
      </c>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