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LOA\"/>
    </mc:Choice>
  </mc:AlternateContent>
  <workbookProtection lockStructure="1"/>
  <bookViews>
    <workbookView xWindow="0" yWindow="0" windowWidth="28800" windowHeight="1264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54" i="18" l="1"/>
  <c r="F17" i="10"/>
  <c r="E17" i="10"/>
  <c r="D17" i="10"/>
  <c r="C17" i="10"/>
  <c r="F16" i="10"/>
  <c r="F15" i="10"/>
  <c r="F12" i="10"/>
  <c r="F6" i="10"/>
  <c r="E12" i="10"/>
  <c r="D12" i="10"/>
  <c r="C12" i="10"/>
  <c r="E60" i="4" l="1"/>
  <c r="D60" i="4"/>
  <c r="E54" i="18"/>
  <c r="D54" i="18"/>
  <c r="E5" i="18"/>
  <c r="E6"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<sst xmlns="http://schemas.openxmlformats.org/spreadsheetml/2006/main" count="575" uniqueCount="507">
  <si>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</si>
  <si>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</si>
  <si>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</si>
  <si>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</si>
  <si>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</si>
  <si>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</si>
  <si>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</si>
  <si>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</si>
  <si>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</si>
  <si>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</si>
  <si>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</si>
  <si>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</si>
  <si>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</si>
  <si>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</si>
  <si>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</si>
  <si>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</si>
  <si>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</si>
  <si>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</si>
  <si>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</si>
  <si>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</si>
  <si>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</si>
  <si>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</si>
  <si>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</si>
  <si>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</si>
  <si>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</si>
  <si>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</si>
  <si>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</si>
  <si>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</si>
  <si>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</si>
  <si>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</si>
  <si>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</si>
  <si>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</si>
  <si>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</si>
  <si>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</si>
  <si>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</si>
  <si>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</si>
  <si>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</si>
  <si>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</si>
  <si>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</si>
  <si>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</si>
  <si>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</si>
  <si>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</si>
  <si>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</si>
  <si>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</si>
  <si>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</si>
  <si>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</si>
  <si>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</si>
  <si>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</si>
  <si>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</si>
  <si>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</si>
  <si>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</si>
  <si>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</si>
  <si>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</si>
  <si>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</si>
  <si>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</si>
  <si>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</si>
  <si>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</si>
  <si>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</si>
  <si>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</si>
  <si>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</si>
  <si>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</si>
  <si>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</si>
  <si>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</si>
  <si>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</si>
  <si>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</si>
  <si>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</si>
  <si>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</si>
  <si>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</si>
  <si>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</si>
  <si>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</si>
  <si>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</si>
  <si>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</si>
  <si>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</si>
  <si>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</si>
  <si>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</si>
  <si>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</si>
  <si>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</si>
  <si>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</si>
  <si>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</si>
  <si>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</si>
  <si>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</si>
  <si>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</si>
  <si>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</si>
  <si>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</si>
  <si>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</si>
  <si>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</si>
  <si>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</si>
  <si>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</si>
  <si>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</si>
  <si>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</si>
  <si>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</si>
  <si>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</si>
  <si>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</si>
  <si>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</si>
  <si>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</si>
  <si>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</si>
  <si>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</si>
  <si>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</si>
  <si>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</si>
  <si>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</si>
  <si>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</si>
  <si>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</si>
  <si>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</si>
  <si>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</si>
  <si>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</si>
  <si>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</si>
  <si>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</si>
  <si>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</si>
  <si>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</si>
  <si>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</si>
  <si>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</si>
  <si>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</si>
  <si>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</si>
  <si>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</si>
  <si>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</si>
  <si>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</si>
  <si>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</si>
  <si>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</si>
  <si>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</si>
  <si>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</si>
  <si>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</si>
  <si>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</si>
  <si>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</si>
  <si>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</si>
  <si>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</si>
  <si>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</si>
  <si>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</si>
  <si>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</si>
  <si>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</si>
  <si>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</si>
  <si>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</si>
  <si>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</si>
  <si>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</si>
  <si>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</si>
  <si>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</si>
  <si>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</si>
  <si>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</si>
  <si>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</si>
  <si>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</si>
  <si>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</si>
  <si>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</si>
  <si>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</si>
  <si>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</si>
  <si>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</si>
  <si>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</si>
  <si>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</si>
  <si>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</si>
  <si>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</si>
  <si>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</si>
  <si>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</si>
  <si>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</si>
  <si>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</si>
  <si>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</si>
  <si>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</si>
  <si>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</si>
  <si>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</si>
  <si>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</si>
  <si>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</si>
  <si>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</si>
  <si>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</si>
  <si>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</si>
  <si>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</si>
  <si>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</si>
  <si>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</si>
  <si>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</si>
  <si>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</si>
  <si>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</si>
  <si>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</si>
  <si>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</si>
  <si>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</si>
  <si>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</si>
  <si>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</si>
  <si>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</si>
  <si>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</si>
  <si>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</si>
  <si>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</si>
  <si>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</si>
  <si>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</si>
  <si>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</si>
  <si>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</si>
  <si>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</si>
  <si>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</si>
  <si>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</si>
  <si>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</si>
  <si>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</si>
  <si>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</si>
  <si>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</si>
  <si>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</si>
  <si>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</si>
  <si>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</si>
  <si>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</si>
  <si>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</si>
  <si>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</si>
  <si>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</si>
  <si>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</si>
  <si>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</si>
  <si>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</si>
  <si>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</si>
  <si>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</si>
  <si>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</si>
  <si>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</si>
  <si>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</si>
  <si>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</si>
  <si>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</si>
  <si>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</si>
  <si>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</si>
  <si>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</si>
  <si>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</si>
  <si>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</si>
  <si>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</si>
  <si>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</si>
  <si>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</si>
  <si>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</si>
  <si>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</si>
  <si>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</si>
  <si>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</si>
  <si>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</si>
  <si>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</si>
  <si>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</si>
  <si>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</si>
  <si>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</si>
  <si>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</si>
  <si>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</si>
  <si>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</si>
  <si>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</si>
  <si>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</si>
  <si>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</si>
  <si>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</si>
  <si>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</si>
  <si>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</si>
  <si>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</si>
  <si>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</si>
  <si>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</si>
  <si>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</si>
  <si>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</si>
  <si>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</si>
  <si>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</si>
  <si>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</si>
  <si>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</si>
  <si>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</si>
  <si>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</si>
  <si>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</si>
  <si>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</si>
  <si>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</si>
  <si>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</si>
  <si>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</si>
  <si>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</si>
  <si>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</si>
  <si>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</si>
  <si>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</si>
  <si>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</si>
  <si>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</si>
  <si>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</si>
  <si>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</si>
  <si>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</si>
  <si>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</si>
  <si>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</si>
  <si>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</si>
  <si>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</si>
  <si>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</si>
  <si>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</si>
  <si>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</si>
  <si>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</si>
  <si>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</si>
  <si>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</si>
  <si>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</si>
  <si>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</si>
  <si>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</si>
  <si>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</si>
  <si>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</si>
  <si>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</si>
  <si>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</si>
  <si>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</si>
  <si>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</si>
  <si>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</si>
  <si>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</si>
  <si>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</si>
  <si>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</si>
  <si>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</si>
  <si>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</si>
  <si>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</si>
  <si>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</si>
  <si>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</si>
  <si>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</si>
  <si>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</si>
  <si>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</si>
  <si>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</si>
  <si>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</si>
  <si>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</si>
  <si>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</si>
  <si>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</si>
  <si>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</si>
  <si>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</si>
  <si>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</si>
  <si>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</si>
  <si>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</si>
  <si>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</si>
  <si>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</si>
  <si>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</si>
  <si>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</si>
  <si>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</si>
  <si>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</si>
  <si>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</si>
  <si>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</si>
  <si>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</si>
  <si>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</si>
  <si>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</si>
  <si>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</si>
  <si>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</si>
  <si>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</si>
  <si>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</si>
  <si>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</si>
  <si>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</si>
  <si>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</si>
  <si>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</si>
  <si>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</si>
  <si>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</si>
  <si>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</si>
  <si>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</si>
  <si>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</si>
  <si>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</si>
  <si>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</si>
  <si>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</si>
  <si>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</si>
  <si>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</si>
  <si>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</si>
  <si>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</si>
  <si>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</si>
  <si>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</si>
  <si>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</si>
  <si>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</si>
  <si>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</si>
  <si>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</si>
  <si>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</si>
  <si>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</si>
  <si>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</si>
  <si>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</si>
  <si>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</si>
  <si>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</si>
  <si>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</si>
  <si>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</si>
  <si>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</si>
  <si>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</si>
  <si>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</si>
  <si>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</si>
  <si>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</si>
  <si>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</si>
  <si>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</si>
  <si>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</si>
  <si>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</si>
  <si>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</si>
  <si>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</si>
  <si>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</si>
  <si>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</si>
  <si>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</si>
  <si>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</si>
  <si>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</si>
  <si>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</si>
  <si>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</si>
  <si>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</si>
  <si>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</si>
  <si>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</si>
  <si>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</si>
  <si>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</si>
  <si>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</si>
  <si>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</si>
  <si>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</si>
  <si>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</si>
  <si>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</si>
  <si>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</si>
  <si>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</si>
  <si>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</si>
  <si>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</si>
  <si>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</si>
  <si>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</si>
  <si>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</si>
  <si>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</si>
  <si>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</si>
  <si>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</si>
  <si>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</si>
  <si>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</si>
  <si>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</si>
  <si>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</si>
  <si>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</si>
  <si>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</si>
  <si>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</si>
  <si>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</si>
  <si>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</si>
  <si>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</si>
  <si>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</si>
  <si>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</si>
  <si>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</si>
  <si>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</si>
  <si>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</si>
  <si>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</si>
  <si>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</si>
  <si>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</si>
  <si>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</si>
  <si>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</si>
  <si>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</si>
  <si>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</si>
  <si>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</si>
  <si>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</si>
  <si>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</si>
  <si>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</si>
  <si>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</si>
  <si>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</si>
  <si>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</si>
  <si>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</si>
  <si>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</si>
  <si>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</si>
  <si>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</si>
  <si>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</si>
  <si>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</si>
  <si>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</si>
  <si>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</si>
  <si>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</si>
  <si>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</si>
  <si>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</si>
  <si>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</si>
  <si>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</si>
  <si>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</si>
  <si>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</si>
  <si>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</si>
  <si>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</si>
  <si>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</si>
  <si>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</si>
  <si>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</si>
  <si>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</si>
  <si>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</si>
  <si>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</si>
  <si>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</si>
  <si>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</si>
  <si>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</si>
  <si>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</si>
  <si>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</si>
  <si>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</si>
  <si>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</si>
  <si>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</si>
  <si>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</si>
  <si>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</si>
  <si>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</si>
  <si>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</si>
  <si>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</si>
  <si>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</si>
  <si>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</si>
  <si>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</si>
  <si>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</si>
  <si>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</si>
  <si>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</si>
  <si>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</si>
  <si>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</si>
  <si>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</si>
  <si>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</si>
  <si>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</si>
  <si>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</si>
  <si>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</si>
  <si>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</si>
  <si>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</si>
  <si>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</si>
  <si>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</si>
  <si>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</si>
  <si>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</si>
  <si>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</si>
  <si>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</si>
  <si>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</si>
  <si>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</si>
  <si>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</si>
  <si>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</si>
  <si>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</si>
  <si>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</si>
  <si>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</si>
  <si>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</si>
  <si>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</si>
  <si>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</si>
  <si>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</si>
  <si>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</si>
  <si>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</si>
  <si>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</si>
  <si>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</si>
  <si>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</si>
  <si>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</si>
  <si>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</si>
  <si>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</si>
  <si>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</si>
  <si>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</si>
  <si>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</si>
  <si>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</si>
  <si>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</si>
  <si>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</si>
  <si>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</si>
  <si>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</si>
  <si>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</si>
  <si>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</si>
  <si>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</si>
  <si>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</si>
  <si>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Life of America</t>
  </si>
  <si>
    <t>NEW ERA LIFE GRP</t>
  </si>
  <si>
    <t>00520</t>
  </si>
  <si>
    <t>2015</t>
  </si>
  <si>
    <t>11720 Katy Freeway Suite 1700 Houston, TX 77079</t>
  </si>
  <si>
    <t>860199949</t>
  </si>
  <si>
    <t>006574</t>
  </si>
  <si>
    <t>81132</t>
  </si>
  <si>
    <t>87844</t>
  </si>
  <si>
    <t>486</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</si>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</sst>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4" sqref="E1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20874</v>
      </c>
      <c r="E5" s="213">
        <v>20874</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129</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-20412</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3746150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-466</v>
      </c>
      <c r="E12" s="213">
        <v>757</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264568</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2165</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2775801</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-3693</v>
      </c>
      <c r="E47" s="217">
        <v>-3693</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567460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143</v>
      </c>
      <c r="E51" s="217">
        <v>143</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24433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v>
      </c>
      <c r="AU56" s="230"/>
      <c r="AV56" s="230"/>
      <c r="AW56" s="288"/>
    </row>
    <row r="57" spans="2:49" x14ac:dyDescent="0.2">
      <c r="B57" s="245" t="s">
        <v>272</v>
      </c>
      <c r="C57" s="203" t="s">
        <v>25</v>
      </c>
      <c r="D57" s="231">
        <v>2</v>
      </c>
      <c r="E57" s="232">
        <v>2</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30</v>
      </c>
      <c r="E59" s="232">
        <v>30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v>
      </c>
      <c r="AU59" s="233"/>
      <c r="AV59" s="233"/>
      <c r="AW59" s="289"/>
    </row>
    <row r="60" spans="2:49" x14ac:dyDescent="0.2">
      <c r="B60" s="245" t="s">
        <v>275</v>
      </c>
      <c r="C60" s="203"/>
      <c r="D60" s="234">
        <f>+D59/12</f>
        <v>2.5</v>
      </c>
      <c r="E60" s="235">
        <f>+E59/12</f>
        <v>2.5</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2" activePane="bottomRight" state="frozen"/>
      <selection activeCell="B1" sqref="B1"/>
      <selection pane="topRight" activeCell="B1" sqref="B1"/>
      <selection pane="bottomLeft" activeCell="B1" sqref="B1"/>
      <selection pane="bottomRight" activeCell="D54" sqref="D54:E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20640</v>
      </c>
      <c r="E5" s="326">
        <f>+D5-D7</f>
        <v>20133</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129</v>
      </c>
      <c r="AU5" s="327"/>
      <c r="AV5" s="369"/>
      <c r="AW5" s="373"/>
    </row>
    <row r="6" spans="2:49" x14ac:dyDescent="0.2">
      <c r="B6" s="343" t="s">
        <v>278</v>
      </c>
      <c r="C6" s="331" t="s">
        <v>8</v>
      </c>
      <c r="D6" s="318">
        <v>741</v>
      </c>
      <c r="E6" s="319">
        <f>+D6</f>
        <v>741</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v>
      </c>
      <c r="AU6" s="321"/>
      <c r="AV6" s="368"/>
      <c r="AW6" s="374"/>
    </row>
    <row r="7" spans="2:49" x14ac:dyDescent="0.2">
      <c r="B7" s="343" t="s">
        <v>279</v>
      </c>
      <c r="C7" s="331" t="s">
        <v>9</v>
      </c>
      <c r="D7" s="318">
        <v>507</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811</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11768</v>
      </c>
      <c r="AU23" s="321"/>
      <c r="AV23" s="368"/>
      <c r="AW23" s="374"/>
    </row>
    <row r="24" spans="2:49" ht="28.5" customHeight="1" x14ac:dyDescent="0.2">
      <c r="B24" s="345" t="s">
        <v>114</v>
      </c>
      <c r="C24" s="331"/>
      <c r="D24" s="365"/>
      <c r="E24" s="319">
        <v>757</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252800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4841</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28</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6118</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28221</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28221</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28221</v>
      </c>
      <c r="E36" s="319">
        <v>28221</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-466</v>
      </c>
      <c r="E54" s="323">
        <f>+E24+E27+E31-E36+E35</f>
        <v>757</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264568</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E15" sqref="E1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90420</v>
      </c>
      <c r="D5" s="403">
        <v>-18291</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22173</v>
      </c>
      <c r="D6" s="398">
        <v>6631</v>
      </c>
      <c r="E6" s="400">
        <v>757</v>
      </c>
      <c r="F6" s="400">
        <f>+E6+D6+C6</f>
        <v>29561</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22173</v>
      </c>
      <c r="D12" s="400">
        <f t="shared" ref="D12:E12" si="0">+D6</f>
        <v>6631</v>
      </c>
      <c r="E12" s="400">
        <f t="shared" si="0"/>
        <v>757</v>
      </c>
      <c r="F12" s="400">
        <f>+E12+D12+C12</f>
        <v>29561</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29846</v>
      </c>
      <c r="D15" s="403">
        <v>24702</v>
      </c>
      <c r="E15" s="395">
        <v>20874</v>
      </c>
      <c r="F15" s="395">
        <f t="shared" ref="F15:F16" si="1">+E15+D15+C15</f>
        <v>75422</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1064</v>
      </c>
      <c r="D16" s="398">
        <v>-11</v>
      </c>
      <c r="E16" s="400">
        <v>0</v>
      </c>
      <c r="F16" s="400">
        <f t="shared" si="1"/>
        <v>1053</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28782</v>
      </c>
      <c r="D17" s="400">
        <f t="shared" ref="D17:F17" si="2">+D15-D16</f>
        <v>24713</v>
      </c>
      <c r="E17" s="400">
        <f t="shared" si="2"/>
        <v>20874</v>
      </c>
      <c r="F17" s="400">
        <f t="shared" si="2"/>
        <v>74369</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v>3</v>
      </c>
      <c r="E38" s="432">
        <v>3</v>
      </c>
      <c r="F38" s="432">
        <v>10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0" activePane="bottomRight" state="frozen"/>
      <selection activeCell="B1" sqref="B1"/>
      <selection pane="topRight" activeCell="B1" sqref="B1"/>
      <selection pane="bottomLeft" activeCell="B1" sqref="B1"/>
      <selection pane="bottomRight" activeCell="D171" sqref="D17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8"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8"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8"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8"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8"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2016-07-25T15:12:37Z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