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L29" i="10" l="1"/>
  <c r="L28" i="10"/>
  <c r="L25" i="10"/>
  <c r="L24" i="10"/>
  <c r="L23" i="10" s="1"/>
  <c r="L27" i="10" s="1"/>
  <c r="L26" i="10" l="1"/>
  <c r="L30" i="10" s="1"/>
  <c r="L31" i="10"/>
  <c r="L32" i="10" s="1"/>
</calcChain>
</file>

<file path=xl/sharedStrings.xml><?xml version="1.0" encoding="utf-8"?>
<sst xmlns="http://schemas.openxmlformats.org/spreadsheetml/2006/main" count="667" uniqueCount="557">
  <si>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</si>
  <si>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</si>
  <si>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</si>
  <si>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</si>
  <si>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</si>
  <si>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</si>
  <si>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</si>
  <si>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</si>
  <si>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</si>
  <si>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</si>
  <si>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</si>
  <si>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</si>
  <si>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</si>
  <si>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</si>
  <si>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</si>
  <si>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</si>
  <si>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</si>
  <si>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</si>
  <si>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</si>
  <si>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</si>
  <si>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</si>
  <si>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</si>
  <si>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</si>
  <si>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</si>
  <si>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</si>
  <si>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</si>
  <si>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</si>
  <si>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</si>
  <si>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</si>
  <si>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</si>
  <si>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</si>
  <si>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</si>
  <si>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</si>
  <si>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</si>
  <si>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</si>
  <si>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</si>
  <si>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</si>
  <si>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</si>
  <si>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</si>
  <si>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</si>
  <si>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</si>
  <si>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</si>
  <si>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</si>
  <si>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</si>
  <si>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</si>
  <si>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</si>
  <si>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</si>
  <si>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</si>
  <si>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</si>
  <si>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</si>
  <si>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</si>
  <si>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</si>
  <si>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</si>
  <si>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</si>
  <si>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</si>
  <si>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</si>
  <si>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</si>
  <si>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</si>
  <si>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</si>
  <si>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</si>
  <si>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</si>
  <si>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</si>
  <si>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</si>
  <si>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</si>
  <si>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</si>
  <si>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</si>
  <si>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</si>
  <si>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</si>
  <si>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</si>
  <si>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</si>
  <si>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</si>
  <si>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</si>
  <si>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</si>
  <si>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</si>
  <si>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</si>
  <si>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</si>
  <si>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</si>
  <si>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</si>
  <si>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</si>
  <si>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</si>
  <si>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</si>
  <si>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</si>
  <si>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</si>
  <si>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</si>
  <si>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</si>
  <si>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</si>
  <si>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</si>
  <si>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</si>
  <si>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</si>
  <si>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</si>
  <si>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</si>
  <si>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</si>
  <si>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</si>
  <si>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</si>
  <si>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</si>
  <si>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</si>
  <si>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</si>
  <si>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</si>
  <si>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</si>
  <si>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</si>
  <si>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</si>
  <si>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</si>
  <si>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</si>
  <si>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</si>
  <si>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</si>
  <si>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</si>
  <si>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</si>
  <si>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</si>
  <si>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</si>
  <si>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</si>
  <si>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</si>
  <si>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</si>
  <si>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</si>
  <si>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</si>
  <si>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</si>
  <si>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</si>
  <si>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</si>
  <si>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</si>
  <si>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</si>
  <si>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</si>
  <si>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</si>
  <si>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</si>
  <si>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</si>
  <si>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</si>
  <si>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</si>
  <si>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</si>
  <si>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</si>
  <si>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</si>
  <si>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</si>
  <si>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</si>
  <si>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</si>
  <si>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</si>
  <si>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</si>
  <si>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</si>
  <si>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</si>
  <si>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</si>
  <si>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</si>
  <si>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</si>
  <si>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</si>
  <si>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</si>
  <si>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</si>
  <si>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</si>
  <si>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</si>
  <si>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</si>
  <si>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</si>
  <si>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</si>
  <si>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</si>
  <si>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</si>
  <si>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</si>
  <si>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</si>
  <si>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</si>
  <si>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</si>
  <si>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</si>
  <si>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</si>
  <si>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</si>
  <si>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</si>
  <si>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</si>
  <si>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</si>
  <si>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</si>
  <si>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</si>
  <si>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</si>
  <si>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</si>
  <si>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</si>
  <si>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</si>
  <si>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</si>
  <si>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</si>
  <si>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</si>
  <si>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</si>
  <si>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</si>
  <si>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</si>
  <si>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</si>
  <si>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</si>
  <si>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</si>
  <si>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</si>
  <si>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</si>
  <si>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</si>
  <si>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</si>
  <si>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</si>
  <si>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</si>
  <si>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</si>
  <si>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</si>
  <si>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</si>
  <si>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</si>
  <si>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</si>
  <si>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</si>
  <si>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</si>
  <si>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</si>
  <si>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</si>
  <si>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</si>
  <si>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</si>
  <si>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</si>
  <si>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</si>
  <si>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</si>
  <si>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</si>
  <si>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</si>
  <si>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</si>
  <si>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</si>
  <si>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</si>
  <si>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</si>
  <si>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</si>
  <si>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</si>
  <si>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</si>
  <si>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</si>
  <si>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</si>
  <si>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</si>
  <si>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</si>
  <si>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</si>
  <si>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</si>
  <si>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</si>
  <si>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</si>
  <si>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</si>
  <si>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</si>
  <si>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</si>
  <si>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</si>
  <si>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</si>
  <si>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</si>
  <si>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</si>
  <si>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</si>
  <si>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</si>
  <si>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</si>
  <si>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</si>
  <si>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</si>
  <si>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</si>
  <si>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</si>
  <si>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</si>
  <si>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</si>
  <si>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</si>
  <si>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</si>
  <si>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</si>
  <si>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</si>
  <si>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</si>
  <si>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</si>
  <si>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</si>
  <si>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</si>
  <si>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</si>
  <si>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</si>
  <si>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</si>
  <si>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</si>
  <si>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</si>
  <si>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</si>
  <si>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</si>
  <si>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</si>
  <si>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</si>
  <si>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</si>
  <si>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</si>
  <si>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</si>
  <si>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</si>
  <si>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</si>
  <si>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</si>
  <si>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</si>
  <si>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</si>
  <si>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</si>
  <si>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</si>
  <si>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</si>
  <si>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</si>
  <si>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</si>
  <si>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</si>
  <si>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</si>
  <si>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</si>
  <si>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</si>
  <si>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</si>
  <si>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</si>
  <si>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</si>
  <si>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</si>
  <si>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</si>
  <si>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</si>
  <si>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</si>
  <si>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</si>
  <si>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</si>
  <si>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</si>
  <si>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</si>
  <si>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</si>
  <si>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</si>
  <si>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</si>
  <si>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</si>
  <si>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</si>
  <si>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</si>
  <si>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</si>
  <si>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</si>
  <si>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</si>
  <si>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</si>
  <si>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</si>
  <si>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</si>
  <si>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</si>
  <si>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</si>
  <si>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</si>
  <si>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</si>
  <si>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</si>
  <si>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</si>
  <si>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</si>
  <si>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</si>
  <si>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</si>
  <si>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</si>
  <si>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</si>
  <si>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</si>
  <si>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</si>
  <si>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</si>
  <si>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</si>
  <si>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</si>
  <si>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</si>
  <si>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</si>
  <si>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</si>
  <si>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</si>
  <si>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</si>
  <si>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</si>
  <si>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</si>
  <si>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</si>
  <si>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</si>
  <si>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</si>
  <si>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</si>
  <si>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</si>
  <si>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</si>
  <si>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</si>
  <si>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</si>
  <si>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</si>
  <si>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</si>
  <si>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</si>
  <si>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</si>
  <si>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</si>
  <si>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</si>
  <si>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</si>
  <si>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</si>
  <si>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</si>
  <si>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</si>
  <si>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</si>
  <si>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</si>
  <si>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</si>
  <si>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</si>
  <si>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</si>
  <si>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</si>
  <si>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</si>
  <si>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</si>
  <si>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</si>
  <si>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</si>
  <si>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</si>
  <si>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</si>
  <si>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</si>
  <si>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</si>
  <si>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</si>
  <si>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</si>
  <si>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</si>
  <si>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</si>
  <si>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</si>
  <si>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</si>
  <si>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</si>
  <si>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</si>
  <si>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</si>
  <si>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</si>
  <si>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</si>
  <si>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</si>
  <si>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</si>
  <si>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</si>
  <si>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</si>
  <si>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</si>
  <si>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</si>
  <si>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</si>
  <si>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</si>
  <si>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</si>
  <si>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</si>
  <si>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</si>
  <si>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</si>
  <si>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</si>
  <si>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</si>
  <si>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</si>
  <si>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</si>
  <si>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</si>
  <si>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</si>
  <si>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</si>
  <si>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</si>
  <si>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</si>
  <si>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</si>
  <si>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</si>
  <si>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</si>
  <si>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</si>
  <si>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</si>
  <si>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</si>
  <si>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</si>
  <si>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</si>
  <si>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</si>
  <si>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</si>
  <si>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</si>
  <si>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</si>
  <si>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</si>
  <si>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</si>
  <si>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</si>
  <si>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</si>
  <si>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</si>
  <si>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</si>
  <si>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</si>
  <si>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</si>
  <si>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</si>
  <si>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</si>
  <si>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</si>
  <si>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</si>
  <si>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</si>
  <si>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</si>
  <si>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</si>
  <si>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</si>
  <si>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</si>
  <si>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</si>
  <si>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</si>
  <si>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</si>
  <si>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</si>
  <si>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</si>
  <si>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</si>
  <si>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</si>
  <si>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</si>
  <si>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</si>
  <si>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</si>
  <si>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</si>
  <si>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</si>
  <si>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</si>
  <si>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</si>
  <si>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</si>
  <si>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</si>
  <si>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</si>
  <si>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</si>
  <si>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</si>
  <si>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</si>
  <si>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</si>
  <si>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</si>
  <si>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</si>
  <si>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</si>
  <si>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</si>
  <si>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</si>
  <si>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</si>
  <si>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</si>
  <si>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</si>
  <si>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</si>
  <si>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</si>
  <si>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</si>
  <si>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</si>
  <si>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</si>
  <si>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</si>
  <si>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</si>
  <si>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</si>
  <si>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</si>
  <si>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</si>
  <si>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</si>
  <si>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</si>
  <si>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</si>
  <si>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</si>
  <si>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</si>
  <si>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</si>
  <si>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</si>
  <si>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</si>
  <si>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</si>
  <si>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</si>
  <si>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</si>
  <si>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</si>
  <si>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</si>
  <si>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</si>
  <si>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</si>
  <si>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</si>
  <si>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</si>
  <si>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</si>
  <si>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</si>
  <si>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</si>
  <si>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</si>
  <si>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</si>
  <si>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</si>
  <si>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</si>
  <si>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</si>
  <si>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</si>
  <si>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</si>
  <si>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</si>
  <si>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</si>
  <si>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</si>
  <si>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</si>
  <si>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</si>
  <si>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</si>
  <si>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</si>
  <si>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</si>
  <si>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</si>
  <si>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</si>
  <si>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</si>
  <si>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</si>
  <si>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</si>
  <si>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</si>
  <si>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</si>
  <si>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</si>
  <si>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</si>
  <si>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</si>
  <si>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</si>
  <si>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</si>
  <si>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</si>
  <si>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</si>
  <si>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</si>
  <si>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</si>
  <si>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</si>
  <si>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</si>
  <si>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</si>
  <si>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</si>
  <si>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</si>
  <si>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Alliant Health Plans, Inc.</t>
  </si>
  <si>
    <t>2014</t>
  </si>
  <si>
    <t>1503 N. Tibbs Road Dalton , GA 30720</t>
  </si>
  <si>
    <t>582335921</t>
  </si>
  <si>
    <t>11256</t>
  </si>
  <si>
    <t>15</t>
  </si>
  <si>
    <t/>
  </si>
  <si>
    <t>Claims paid during the policy year plus the claims reserves as of the</t>
  </si>
  <si>
    <t xml:space="preserve">          year, minus the corresponding reserves as of the beginning of the </t>
  </si>
  <si>
    <t xml:space="preserve">           policy year. The difference between the year end and the beginning </t>
  </si>
  <si>
    <t>of the year claim reserves is the increase</t>
  </si>
  <si>
    <t>The incurred claims are allocated to Individual, Small Group and Large Group based on medical and Rx expense breakdown</t>
  </si>
  <si>
    <t>from third party provider</t>
  </si>
  <si>
    <t>Allocated based on premium, or direct allocation for exchange taxes that can be attributed to specific plans.</t>
  </si>
  <si>
    <t>Allocated based on premium</t>
  </si>
  <si>
    <t>Provider UM and P&amp;T Committee: Utilization Management: UM staff closely monitor the medical necessity of inpatient hospital</t>
  </si>
  <si>
    <t>stays. Their efforts can put pressure on emergency department physicians to make sure that each inpatient admission from the ED</t>
  </si>
  <si>
    <t>is medically necessary. The P&amp;T committee is responsible for managing the formulary system. It is composed of actively practicing</t>
  </si>
  <si>
    <t>physicians, other prescribers, pharmacists, nurses, administrators, quality improvement managers, and other health care professionals</t>
  </si>
  <si>
    <t>and staff who participate in the medication-use process. P&amp;T committee members appointments are based on guidance</t>
  </si>
  <si>
    <t>from the medical staff. The P&amp;T committee should serve in an evaluative, educational and advisory capacity to the medical staff</t>
  </si>
  <si>
    <t>and organizational administration in all matters pertaining to the use of medications (including investigational medications). The P&amp;T committee</t>
  </si>
  <si>
    <t>should be responsible for overseeing policies and procedures related to all aspects of medication use within an institution.</t>
  </si>
  <si>
    <t>TPA Medical Expenses are expenses for comprehensive discharge</t>
  </si>
  <si>
    <t>planning including discharge to the home or a rehabilitation center in</t>
  </si>
  <si>
    <t xml:space="preserve">order to assume appropriate care will help avoid readmission to the </t>
  </si>
  <si>
    <t>hospital. These expenses include personalized discharge planning.</t>
  </si>
  <si>
    <t>These expenses help prevent hospital readmissions and therefore</t>
  </si>
  <si>
    <t>they are in this category.</t>
  </si>
  <si>
    <t>Improving Health Care Quality Expenses were allocated to Individuals, Small Groups and Large Groups based on actual</t>
  </si>
  <si>
    <t>expenses, estimates and allocation based on earned premium for each of these issuers.</t>
  </si>
  <si>
    <t>G Behavior integrates and partners with payers and health service providers to create wellness programs for both employees and</t>
  </si>
  <si>
    <t>members. We design the program around  healthy activities and preventive exams that lower health care costs and have the most</t>
  </si>
  <si>
    <t xml:space="preserve">impact on the health of participants. Measures of Success: Adopting a preventative stance on healthcare significantly impacts illness rates </t>
  </si>
  <si>
    <t xml:space="preserve">and reduces overall cost due to early detection and treatment. Wellness incentive programs can help identify the problem areas, </t>
  </si>
  <si>
    <t>such as cardiovascular diseases, musculoskeletal problems, diabetes and cancers. Using this information, specific interventions can be</t>
  </si>
  <si>
    <t xml:space="preserve">created to improve health and reduce short-term and long-term health care costs. These expenses aer primarily designed to implement, </t>
  </si>
  <si>
    <t>promote and increase wellness and health activities, and therefore considered to fall into the Wellness &amp; Health Promotion Activities</t>
  </si>
  <si>
    <t>category.</t>
  </si>
  <si>
    <t>PHR Anywhere. A PHR is a personal health record or a summary of a larger medical record or history. PHR Anywhere allows a user to</t>
  </si>
  <si>
    <t xml:space="preserve">store this record electronically for viewing and/or updating as often as they like. Users of PHR Anywhere who use the program with </t>
  </si>
  <si>
    <t xml:space="preserve">a smartcard have an access number associated with the card, which when given to a physician, allows that physician to open the record </t>
  </si>
  <si>
    <t>and access the individual's PHR. PHR Anywhere can be used anytime an individual wishes to view or update their personal health record or</t>
  </si>
  <si>
    <t>wants to grant access to that information to another individual such as a doctor, hospital or family member. PHR Anywhere may be accessed</t>
  </si>
  <si>
    <t>through the use of a smartcard or by accessing either the member or provider web portals therefore making the PHR Anywhere program</t>
  </si>
  <si>
    <t>accessible from anywhere with an internet connection. Information on PHR Anywhere is updated through several secure connections</t>
  </si>
  <si>
    <t>with insurance administrators, laboratories and diagnostic centers, pharmacy benefit managers and individual members. This expense</t>
  </si>
  <si>
    <t>falls under the category of HIT expenses per rule 5 of the instructions: Advancing the ability of enrollees, providers, issuers or other systems</t>
  </si>
  <si>
    <t>to communicate patient centered clinical or medical information rapidly, accurately and efficiently to determine patient status, avoid harmful</t>
  </si>
  <si>
    <t xml:space="preserve">drug interactions or direct appropriate care - this may include electronic health records accessible by enrollees and appropriate providers to monitor and document an individual patient's medical history and to support care management. </t>
  </si>
  <si>
    <t>These expenses are comprised of Network Access Fees and fees paid for claims auditing.</t>
  </si>
  <si>
    <t>These expenses consist of outsourced expenses for claims adjustment.</t>
  </si>
  <si>
    <t>These expenses were allocated to Individuals, Small Groups and Large Groups based on the earned premium for each of these issuers.</t>
  </si>
  <si>
    <t xml:space="preserve">These are expenditures related to the day-to-day operations of the business. General and administrative expenses pertain to operation </t>
  </si>
  <si>
    <t>expenses rather than to expenses that can be directly related to the production of any goods or services.</t>
  </si>
  <si>
    <t>The general and administrative expenses were allcoated to Individuals, Small Groups and Large Groups based on the earned premium for each of these issuers.</t>
  </si>
  <si>
    <t>Improve patient safety. UM nurses and the Medical Director approve treatment plans that include best clinical practices to avoid harm. A</t>
  </si>
  <si>
    <t xml:space="preserve">medical review team of experts reviews complex cases for appropriate treatment paths to produce the best outcomes. </t>
  </si>
  <si>
    <t>Hospitals and facilities are inspected physically as part of the credentialing process in order to ascertain any clinical or safety</t>
  </si>
  <si>
    <t>concerns for the goal of reduction of in-facility acquired infections. Drug interactions are monitored by the pharmacy benefit UM team and</t>
  </si>
  <si>
    <t>alerts are sent as needed. To reduce medical errors: Medical management uses Mckesson InterQual evidence-based clinical</t>
  </si>
  <si>
    <t>content programs to reduce readmissions and medical errors. The program provides a step by step analysis of best clinical practices to</t>
  </si>
  <si>
    <t>reduce medical errors and improve patient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</si>
</sst>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102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33" fillId="0" borderId="0" xfId="0" applyFont="1" applyProtection="1">
      <protection locked="0"/>
    </xf>
    <xf numFmtId="0" fontId="33" fillId="0" borderId="106" xfId="0" applyFont="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33" fillId="0" borderId="107" xfId="0" applyFont="1" applyBorder="1" applyAlignment="1" applyProtection="1">
      <alignment horizontal="left" wrapText="1" indent="3"/>
      <protection locked="0"/>
    </xf>
    <xf numFmtId="0" fontId="33"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3" fillId="0" borderId="108" xfId="0" applyFont="1" applyBorder="1" applyAlignment="1" applyProtection="1">
      <alignment horizontal="left" wrapText="1" indent="3"/>
      <protection locked="0"/>
    </xf>
    <xf numFmtId="0" fontId="33" fillId="0" borderId="107"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3" fillId="0" borderId="107" xfId="0" applyFont="1" applyBorder="1" applyAlignment="1" applyProtection="1">
      <alignment horizontal="left" wrapText="1" indent="3"/>
      <protection locked="0"/>
    </xf>
    <xf numFmtId="0" fontId="33" fillId="0" borderId="107"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ont="1" applyFill="1" applyBorder="1" applyAlignment="1" applyProtection="1">
      <alignment horizontal="left" wrapText="1" indent="3"/>
      <protection locked="0"/>
    </xf>
    <xf numFmtId="0" fontId="33" fillId="0" borderId="107" xfId="0" applyNumberFormat="1" applyFont="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6" fontId="22" fillId="28" borderId="23" xfId="56" applyNumberFormat="1" applyFont="1" applyFill="1" applyBorder="1" applyAlignment="1" applyProtection="1">
      <alignment vertical="top"/>
      <protection locked="0"/>
    </xf>
    <xf numFmtId="6" fontId="33"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02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2 3" xfId="820" xr:uid="{00000000-0005-0000-0000-00008D000000}"/>
    <cellStyle name="Normal 3 10 2 2 3" xfId="539" xr:uid="{00000000-0005-0000-0000-00008E000000}"/>
    <cellStyle name="Normal 3 10 2 2 4" xfId="819" xr:uid="{00000000-0005-0000-0000-00008F000000}"/>
    <cellStyle name="Normal 3 10 2 3" xfId="259" xr:uid="{00000000-0005-0000-0000-000090000000}"/>
    <cellStyle name="Normal 3 10 2 3 2" xfId="541" xr:uid="{00000000-0005-0000-0000-000091000000}"/>
    <cellStyle name="Normal 3 10 2 3 3" xfId="821" xr:uid="{00000000-0005-0000-0000-000092000000}"/>
    <cellStyle name="Normal 3 10 2 4" xfId="520" xr:uid="{00000000-0005-0000-0000-000093000000}"/>
    <cellStyle name="Normal 3 10 2 5" xfId="800" xr:uid="{00000000-0005-0000-0000-000094000000}"/>
    <cellStyle name="Normal 3 10 3" xfId="260" xr:uid="{00000000-0005-0000-0000-000095000000}"/>
    <cellStyle name="Normal 3 10 3 2" xfId="261" xr:uid="{00000000-0005-0000-0000-000096000000}"/>
    <cellStyle name="Normal 3 10 3 2 2" xfId="543" xr:uid="{00000000-0005-0000-0000-000097000000}"/>
    <cellStyle name="Normal 3 10 3 2 3" xfId="823" xr:uid="{00000000-0005-0000-0000-000098000000}"/>
    <cellStyle name="Normal 3 10 3 3" xfId="542" xr:uid="{00000000-0005-0000-0000-000099000000}"/>
    <cellStyle name="Normal 3 10 3 4" xfId="822" xr:uid="{00000000-0005-0000-0000-00009A000000}"/>
    <cellStyle name="Normal 3 10 4" xfId="262" xr:uid="{00000000-0005-0000-0000-00009B000000}"/>
    <cellStyle name="Normal 3 10 4 2" xfId="544" xr:uid="{00000000-0005-0000-0000-00009C000000}"/>
    <cellStyle name="Normal 3 10 4 3" xfId="824" xr:uid="{00000000-0005-0000-0000-00009D000000}"/>
    <cellStyle name="Normal 3 10 5" xfId="486" xr:uid="{00000000-0005-0000-0000-00009E000000}"/>
    <cellStyle name="Normal 3 10 6" xfId="766" xr:uid="{00000000-0005-0000-0000-00009F000000}"/>
    <cellStyle name="Normal 3 11" xfId="254" xr:uid="{00000000-0005-0000-0000-0000A0000000}"/>
    <cellStyle name="Normal 3 11 2" xfId="263" xr:uid="{00000000-0005-0000-0000-0000A1000000}"/>
    <cellStyle name="Normal 3 11 2 2" xfId="264" xr:uid="{00000000-0005-0000-0000-0000A2000000}"/>
    <cellStyle name="Normal 3 11 2 2 2" xfId="546" xr:uid="{00000000-0005-0000-0000-0000A3000000}"/>
    <cellStyle name="Normal 3 11 2 2 3" xfId="826" xr:uid="{00000000-0005-0000-0000-0000A4000000}"/>
    <cellStyle name="Normal 3 11 2 3" xfId="545" xr:uid="{00000000-0005-0000-0000-0000A5000000}"/>
    <cellStyle name="Normal 3 11 2 4" xfId="825" xr:uid="{00000000-0005-0000-0000-0000A6000000}"/>
    <cellStyle name="Normal 3 11 3" xfId="265" xr:uid="{00000000-0005-0000-0000-0000A7000000}"/>
    <cellStyle name="Normal 3 11 3 2" xfId="547" xr:uid="{00000000-0005-0000-0000-0000A8000000}"/>
    <cellStyle name="Normal 3 11 3 3" xfId="827" xr:uid="{00000000-0005-0000-0000-0000A9000000}"/>
    <cellStyle name="Normal 3 11 4" xfId="537" xr:uid="{00000000-0005-0000-0000-0000AA000000}"/>
    <cellStyle name="Normal 3 11 5" xfId="817" xr:uid="{00000000-0005-0000-0000-0000AB000000}"/>
    <cellStyle name="Normal 3 12" xfId="220" xr:uid="{00000000-0005-0000-0000-0000AC000000}"/>
    <cellStyle name="Normal 3 12 2" xfId="266" xr:uid="{00000000-0005-0000-0000-0000AD000000}"/>
    <cellStyle name="Normal 3 12 2 2" xfId="267" xr:uid="{00000000-0005-0000-0000-0000AE000000}"/>
    <cellStyle name="Normal 3 12 2 2 2" xfId="549" xr:uid="{00000000-0005-0000-0000-0000AF000000}"/>
    <cellStyle name="Normal 3 12 2 2 3" xfId="829" xr:uid="{00000000-0005-0000-0000-0000B0000000}"/>
    <cellStyle name="Normal 3 12 2 3" xfId="548" xr:uid="{00000000-0005-0000-0000-0000B1000000}"/>
    <cellStyle name="Normal 3 12 2 4" xfId="828" xr:uid="{00000000-0005-0000-0000-0000B2000000}"/>
    <cellStyle name="Normal 3 12 3" xfId="268" xr:uid="{00000000-0005-0000-0000-0000B3000000}"/>
    <cellStyle name="Normal 3 12 3 2" xfId="550" xr:uid="{00000000-0005-0000-0000-0000B4000000}"/>
    <cellStyle name="Normal 3 12 3 3" xfId="830" xr:uid="{00000000-0005-0000-0000-0000B5000000}"/>
    <cellStyle name="Normal 3 12 4" xfId="503" xr:uid="{00000000-0005-0000-0000-0000B6000000}"/>
    <cellStyle name="Normal 3 12 5" xfId="783" xr:uid="{00000000-0005-0000-0000-0000B7000000}"/>
    <cellStyle name="Normal 3 13" xfId="269" xr:uid="{00000000-0005-0000-0000-0000B8000000}"/>
    <cellStyle name="Normal 3 13 2" xfId="270" xr:uid="{00000000-0005-0000-0000-0000B9000000}"/>
    <cellStyle name="Normal 3 13 2 2" xfId="552" xr:uid="{00000000-0005-0000-0000-0000BA000000}"/>
    <cellStyle name="Normal 3 13 2 3" xfId="832" xr:uid="{00000000-0005-0000-0000-0000BB000000}"/>
    <cellStyle name="Normal 3 13 3" xfId="551" xr:uid="{00000000-0005-0000-0000-0000BC000000}"/>
    <cellStyle name="Normal 3 13 4" xfId="831" xr:uid="{00000000-0005-0000-0000-0000BD000000}"/>
    <cellStyle name="Normal 3 14" xfId="271" xr:uid="{00000000-0005-0000-0000-0000BE000000}"/>
    <cellStyle name="Normal 3 14 2" xfId="553" xr:uid="{00000000-0005-0000-0000-0000BF000000}"/>
    <cellStyle name="Normal 3 14 3" xfId="833" xr:uid="{00000000-0005-0000-0000-0000C0000000}"/>
    <cellStyle name="Normal 3 15" xfId="469" xr:uid="{00000000-0005-0000-0000-0000C1000000}"/>
    <cellStyle name="Normal 3 16" xfId="749" xr:uid="{00000000-0005-0000-0000-0000C2000000}"/>
    <cellStyle name="Normal 3 2" xfId="137" xr:uid="{00000000-0005-0000-0000-0000C3000000}"/>
    <cellStyle name="Normal 3 2 10" xfId="255" xr:uid="{00000000-0005-0000-0000-0000C4000000}"/>
    <cellStyle name="Normal 3 2 10 2" xfId="272" xr:uid="{00000000-0005-0000-0000-0000C5000000}"/>
    <cellStyle name="Normal 3 2 10 2 2" xfId="273" xr:uid="{00000000-0005-0000-0000-0000C6000000}"/>
    <cellStyle name="Normal 3 2 10 2 2 2" xfId="555" xr:uid="{00000000-0005-0000-0000-0000C7000000}"/>
    <cellStyle name="Normal 3 2 10 2 2 3" xfId="835" xr:uid="{00000000-0005-0000-0000-0000C8000000}"/>
    <cellStyle name="Normal 3 2 10 2 3" xfId="554" xr:uid="{00000000-0005-0000-0000-0000C9000000}"/>
    <cellStyle name="Normal 3 2 10 2 4" xfId="834" xr:uid="{00000000-0005-0000-0000-0000CA000000}"/>
    <cellStyle name="Normal 3 2 10 3" xfId="274" xr:uid="{00000000-0005-0000-0000-0000CB000000}"/>
    <cellStyle name="Normal 3 2 10 3 2" xfId="556" xr:uid="{00000000-0005-0000-0000-0000CC000000}"/>
    <cellStyle name="Normal 3 2 10 3 3" xfId="836" xr:uid="{00000000-0005-0000-0000-0000CD000000}"/>
    <cellStyle name="Normal 3 2 10 4" xfId="538" xr:uid="{00000000-0005-0000-0000-0000CE000000}"/>
    <cellStyle name="Normal 3 2 10 5" xfId="818" xr:uid="{00000000-0005-0000-0000-0000CF000000}"/>
    <cellStyle name="Normal 3 2 11" xfId="221" xr:uid="{00000000-0005-0000-0000-0000D0000000}"/>
    <cellStyle name="Normal 3 2 11 2" xfId="275" xr:uid="{00000000-0005-0000-0000-0000D1000000}"/>
    <cellStyle name="Normal 3 2 11 2 2" xfId="276" xr:uid="{00000000-0005-0000-0000-0000D2000000}"/>
    <cellStyle name="Normal 3 2 11 2 2 2" xfId="558" xr:uid="{00000000-0005-0000-0000-0000D3000000}"/>
    <cellStyle name="Normal 3 2 11 2 2 3" xfId="838" xr:uid="{00000000-0005-0000-0000-0000D4000000}"/>
    <cellStyle name="Normal 3 2 11 2 3" xfId="557" xr:uid="{00000000-0005-0000-0000-0000D5000000}"/>
    <cellStyle name="Normal 3 2 11 2 4" xfId="837" xr:uid="{00000000-0005-0000-0000-0000D6000000}"/>
    <cellStyle name="Normal 3 2 11 3" xfId="277" xr:uid="{00000000-0005-0000-0000-0000D7000000}"/>
    <cellStyle name="Normal 3 2 11 3 2" xfId="559" xr:uid="{00000000-0005-0000-0000-0000D8000000}"/>
    <cellStyle name="Normal 3 2 11 3 3" xfId="839" xr:uid="{00000000-0005-0000-0000-0000D9000000}"/>
    <cellStyle name="Normal 3 2 11 4" xfId="504" xr:uid="{00000000-0005-0000-0000-0000DA000000}"/>
    <cellStyle name="Normal 3 2 11 5" xfId="784" xr:uid="{00000000-0005-0000-0000-0000DB000000}"/>
    <cellStyle name="Normal 3 2 12" xfId="278" xr:uid="{00000000-0005-0000-0000-0000DC000000}"/>
    <cellStyle name="Normal 3 2 12 2" xfId="279" xr:uid="{00000000-0005-0000-0000-0000DD000000}"/>
    <cellStyle name="Normal 3 2 12 2 2" xfId="561" xr:uid="{00000000-0005-0000-0000-0000DE000000}"/>
    <cellStyle name="Normal 3 2 12 2 3" xfId="841" xr:uid="{00000000-0005-0000-0000-0000DF000000}"/>
    <cellStyle name="Normal 3 2 12 3" xfId="560" xr:uid="{00000000-0005-0000-0000-0000E0000000}"/>
    <cellStyle name="Normal 3 2 12 4" xfId="840" xr:uid="{00000000-0005-0000-0000-0000E1000000}"/>
    <cellStyle name="Normal 3 2 13" xfId="280" xr:uid="{00000000-0005-0000-0000-0000E2000000}"/>
    <cellStyle name="Normal 3 2 13 2" xfId="562" xr:uid="{00000000-0005-0000-0000-0000E3000000}"/>
    <cellStyle name="Normal 3 2 13 3" xfId="842" xr:uid="{00000000-0005-0000-0000-0000E4000000}"/>
    <cellStyle name="Normal 3 2 14" xfId="470" xr:uid="{00000000-0005-0000-0000-0000E5000000}"/>
    <cellStyle name="Normal 3 2 15" xfId="750" xr:uid="{00000000-0005-0000-0000-0000E6000000}"/>
    <cellStyle name="Normal 3 2 2" xfId="138" xr:uid="{00000000-0005-0000-0000-0000E7000000}"/>
    <cellStyle name="Normal 3 2 2 2" xfId="205" xr:uid="{00000000-0005-0000-0000-0000E8000000}"/>
    <cellStyle name="Normal 3 2 2 2 2" xfId="239" xr:uid="{00000000-0005-0000-0000-0000E9000000}"/>
    <cellStyle name="Normal 3 2 2 2 2 2" xfId="281" xr:uid="{00000000-0005-0000-0000-0000EA000000}"/>
    <cellStyle name="Normal 3 2 2 2 2 2 2" xfId="282" xr:uid="{00000000-0005-0000-0000-0000EB000000}"/>
    <cellStyle name="Normal 3 2 2 2 2 2 2 2" xfId="564" xr:uid="{00000000-0005-0000-0000-0000EC000000}"/>
    <cellStyle name="Normal 3 2 2 2 2 2 2 3" xfId="844" xr:uid="{00000000-0005-0000-0000-0000ED000000}"/>
    <cellStyle name="Normal 3 2 2 2 2 2 3" xfId="563" xr:uid="{00000000-0005-0000-0000-0000EE000000}"/>
    <cellStyle name="Normal 3 2 2 2 2 2 4" xfId="843" xr:uid="{00000000-0005-0000-0000-0000EF000000}"/>
    <cellStyle name="Normal 3 2 2 2 2 3" xfId="283" xr:uid="{00000000-0005-0000-0000-0000F0000000}"/>
    <cellStyle name="Normal 3 2 2 2 2 3 2" xfId="565" xr:uid="{00000000-0005-0000-0000-0000F1000000}"/>
    <cellStyle name="Normal 3 2 2 2 2 3 3" xfId="845" xr:uid="{00000000-0005-0000-0000-0000F2000000}"/>
    <cellStyle name="Normal 3 2 2 2 2 4" xfId="522" xr:uid="{00000000-0005-0000-0000-0000F3000000}"/>
    <cellStyle name="Normal 3 2 2 2 2 5" xfId="802" xr:uid="{00000000-0005-0000-0000-0000F4000000}"/>
    <cellStyle name="Normal 3 2 2 2 3" xfId="284" xr:uid="{00000000-0005-0000-0000-0000F5000000}"/>
    <cellStyle name="Normal 3 2 2 2 3 2" xfId="285" xr:uid="{00000000-0005-0000-0000-0000F6000000}"/>
    <cellStyle name="Normal 3 2 2 2 3 2 2" xfId="567" xr:uid="{00000000-0005-0000-0000-0000F7000000}"/>
    <cellStyle name="Normal 3 2 2 2 3 2 3" xfId="847" xr:uid="{00000000-0005-0000-0000-0000F8000000}"/>
    <cellStyle name="Normal 3 2 2 2 3 3" xfId="566" xr:uid="{00000000-0005-0000-0000-0000F9000000}"/>
    <cellStyle name="Normal 3 2 2 2 3 4" xfId="846" xr:uid="{00000000-0005-0000-0000-0000FA000000}"/>
    <cellStyle name="Normal 3 2 2 2 4" xfId="286" xr:uid="{00000000-0005-0000-0000-0000FB000000}"/>
    <cellStyle name="Normal 3 2 2 2 4 2" xfId="568" xr:uid="{00000000-0005-0000-0000-0000FC000000}"/>
    <cellStyle name="Normal 3 2 2 2 4 3" xfId="848" xr:uid="{00000000-0005-0000-0000-0000FD000000}"/>
    <cellStyle name="Normal 3 2 2 2 5" xfId="488" xr:uid="{00000000-0005-0000-0000-0000FE000000}"/>
    <cellStyle name="Normal 3 2 2 2 6" xfId="768" xr:uid="{00000000-0005-0000-0000-0000FF000000}"/>
    <cellStyle name="Normal 3 2 2 3" xfId="222" xr:uid="{00000000-0005-0000-0000-000000010000}"/>
    <cellStyle name="Normal 3 2 2 3 2" xfId="287" xr:uid="{00000000-0005-0000-0000-000001010000}"/>
    <cellStyle name="Normal 3 2 2 3 2 2" xfId="288" xr:uid="{00000000-0005-0000-0000-000002010000}"/>
    <cellStyle name="Normal 3 2 2 3 2 2 2" xfId="570" xr:uid="{00000000-0005-0000-0000-000003010000}"/>
    <cellStyle name="Normal 3 2 2 3 2 2 3" xfId="850" xr:uid="{00000000-0005-0000-0000-000004010000}"/>
    <cellStyle name="Normal 3 2 2 3 2 3" xfId="569" xr:uid="{00000000-0005-0000-0000-000005010000}"/>
    <cellStyle name="Normal 3 2 2 3 2 4" xfId="849" xr:uid="{00000000-0005-0000-0000-000006010000}"/>
    <cellStyle name="Normal 3 2 2 3 3" xfId="289" xr:uid="{00000000-0005-0000-0000-000007010000}"/>
    <cellStyle name="Normal 3 2 2 3 3 2" xfId="571" xr:uid="{00000000-0005-0000-0000-000008010000}"/>
    <cellStyle name="Normal 3 2 2 3 3 3" xfId="851" xr:uid="{00000000-0005-0000-0000-000009010000}"/>
    <cellStyle name="Normal 3 2 2 3 4" xfId="505" xr:uid="{00000000-0005-0000-0000-00000A010000}"/>
    <cellStyle name="Normal 3 2 2 3 5" xfId="785" xr:uid="{00000000-0005-0000-0000-00000B010000}"/>
    <cellStyle name="Normal 3 2 2 4" xfId="290" xr:uid="{00000000-0005-0000-0000-00000C010000}"/>
    <cellStyle name="Normal 3 2 2 4 2" xfId="291" xr:uid="{00000000-0005-0000-0000-00000D010000}"/>
    <cellStyle name="Normal 3 2 2 4 2 2" xfId="573" xr:uid="{00000000-0005-0000-0000-00000E010000}"/>
    <cellStyle name="Normal 3 2 2 4 2 3" xfId="853" xr:uid="{00000000-0005-0000-0000-00000F010000}"/>
    <cellStyle name="Normal 3 2 2 4 3" xfId="572" xr:uid="{00000000-0005-0000-0000-000010010000}"/>
    <cellStyle name="Normal 3 2 2 4 4" xfId="852" xr:uid="{00000000-0005-0000-0000-000011010000}"/>
    <cellStyle name="Normal 3 2 2 5" xfId="292" xr:uid="{00000000-0005-0000-0000-000012010000}"/>
    <cellStyle name="Normal 3 2 2 5 2" xfId="574" xr:uid="{00000000-0005-0000-0000-000013010000}"/>
    <cellStyle name="Normal 3 2 2 5 3" xfId="854" xr:uid="{00000000-0005-0000-0000-000014010000}"/>
    <cellStyle name="Normal 3 2 2 6" xfId="471" xr:uid="{00000000-0005-0000-0000-000015010000}"/>
    <cellStyle name="Normal 3 2 2 7" xfId="751" xr:uid="{00000000-0005-0000-0000-000016010000}"/>
    <cellStyle name="Normal 3 2 3" xfId="139" xr:uid="{00000000-0005-0000-0000-000017010000}"/>
    <cellStyle name="Normal 3 2 3 2" xfId="206" xr:uid="{00000000-0005-0000-0000-000018010000}"/>
    <cellStyle name="Normal 3 2 3 2 2" xfId="240" xr:uid="{00000000-0005-0000-0000-000019010000}"/>
    <cellStyle name="Normal 3 2 3 2 2 2" xfId="293" xr:uid="{00000000-0005-0000-0000-00001A010000}"/>
    <cellStyle name="Normal 3 2 3 2 2 2 2" xfId="294" xr:uid="{00000000-0005-0000-0000-00001B010000}"/>
    <cellStyle name="Normal 3 2 3 2 2 2 2 2" xfId="576" xr:uid="{00000000-0005-0000-0000-00001C010000}"/>
    <cellStyle name="Normal 3 2 3 2 2 2 2 3" xfId="856" xr:uid="{00000000-0005-0000-0000-00001D010000}"/>
    <cellStyle name="Normal 3 2 3 2 2 2 3" xfId="575" xr:uid="{00000000-0005-0000-0000-00001E010000}"/>
    <cellStyle name="Normal 3 2 3 2 2 2 4" xfId="855" xr:uid="{00000000-0005-0000-0000-00001F010000}"/>
    <cellStyle name="Normal 3 2 3 2 2 3" xfId="295" xr:uid="{00000000-0005-0000-0000-000020010000}"/>
    <cellStyle name="Normal 3 2 3 2 2 3 2" xfId="577" xr:uid="{00000000-0005-0000-0000-000021010000}"/>
    <cellStyle name="Normal 3 2 3 2 2 3 3" xfId="857" xr:uid="{00000000-0005-0000-0000-000022010000}"/>
    <cellStyle name="Normal 3 2 3 2 2 4" xfId="523" xr:uid="{00000000-0005-0000-0000-000023010000}"/>
    <cellStyle name="Normal 3 2 3 2 2 5" xfId="803" xr:uid="{00000000-0005-0000-0000-000024010000}"/>
    <cellStyle name="Normal 3 2 3 2 3" xfId="296" xr:uid="{00000000-0005-0000-0000-000025010000}"/>
    <cellStyle name="Normal 3 2 3 2 3 2" xfId="297" xr:uid="{00000000-0005-0000-0000-000026010000}"/>
    <cellStyle name="Normal 3 2 3 2 3 2 2" xfId="579" xr:uid="{00000000-0005-0000-0000-000027010000}"/>
    <cellStyle name="Normal 3 2 3 2 3 2 3" xfId="859" xr:uid="{00000000-0005-0000-0000-000028010000}"/>
    <cellStyle name="Normal 3 2 3 2 3 3" xfId="578" xr:uid="{00000000-0005-0000-0000-000029010000}"/>
    <cellStyle name="Normal 3 2 3 2 3 4" xfId="858" xr:uid="{00000000-0005-0000-0000-00002A010000}"/>
    <cellStyle name="Normal 3 2 3 2 4" xfId="298" xr:uid="{00000000-0005-0000-0000-00002B010000}"/>
    <cellStyle name="Normal 3 2 3 2 4 2" xfId="580" xr:uid="{00000000-0005-0000-0000-00002C010000}"/>
    <cellStyle name="Normal 3 2 3 2 4 3" xfId="860" xr:uid="{00000000-0005-0000-0000-00002D010000}"/>
    <cellStyle name="Normal 3 2 3 2 5" xfId="489" xr:uid="{00000000-0005-0000-0000-00002E010000}"/>
    <cellStyle name="Normal 3 2 3 2 6" xfId="769" xr:uid="{00000000-0005-0000-0000-00002F010000}"/>
    <cellStyle name="Normal 3 2 3 3" xfId="223" xr:uid="{00000000-0005-0000-0000-000030010000}"/>
    <cellStyle name="Normal 3 2 3 3 2" xfId="299" xr:uid="{00000000-0005-0000-0000-000031010000}"/>
    <cellStyle name="Normal 3 2 3 3 2 2" xfId="300" xr:uid="{00000000-0005-0000-0000-000032010000}"/>
    <cellStyle name="Normal 3 2 3 3 2 2 2" xfId="582" xr:uid="{00000000-0005-0000-0000-000033010000}"/>
    <cellStyle name="Normal 3 2 3 3 2 2 3" xfId="862" xr:uid="{00000000-0005-0000-0000-000034010000}"/>
    <cellStyle name="Normal 3 2 3 3 2 3" xfId="581" xr:uid="{00000000-0005-0000-0000-000035010000}"/>
    <cellStyle name="Normal 3 2 3 3 2 4" xfId="861" xr:uid="{00000000-0005-0000-0000-000036010000}"/>
    <cellStyle name="Normal 3 2 3 3 3" xfId="301" xr:uid="{00000000-0005-0000-0000-000037010000}"/>
    <cellStyle name="Normal 3 2 3 3 3 2" xfId="583" xr:uid="{00000000-0005-0000-0000-000038010000}"/>
    <cellStyle name="Normal 3 2 3 3 3 3" xfId="863" xr:uid="{00000000-0005-0000-0000-000039010000}"/>
    <cellStyle name="Normal 3 2 3 3 4" xfId="506" xr:uid="{00000000-0005-0000-0000-00003A010000}"/>
    <cellStyle name="Normal 3 2 3 3 5" xfId="786" xr:uid="{00000000-0005-0000-0000-00003B010000}"/>
    <cellStyle name="Normal 3 2 3 4" xfId="302" xr:uid="{00000000-0005-0000-0000-00003C010000}"/>
    <cellStyle name="Normal 3 2 3 4 2" xfId="303" xr:uid="{00000000-0005-0000-0000-00003D010000}"/>
    <cellStyle name="Normal 3 2 3 4 2 2" xfId="585" xr:uid="{00000000-0005-0000-0000-00003E010000}"/>
    <cellStyle name="Normal 3 2 3 4 2 3" xfId="865" xr:uid="{00000000-0005-0000-0000-00003F010000}"/>
    <cellStyle name="Normal 3 2 3 4 3" xfId="584" xr:uid="{00000000-0005-0000-0000-000040010000}"/>
    <cellStyle name="Normal 3 2 3 4 4" xfId="864" xr:uid="{00000000-0005-0000-0000-000041010000}"/>
    <cellStyle name="Normal 3 2 3 5" xfId="304" xr:uid="{00000000-0005-0000-0000-000042010000}"/>
    <cellStyle name="Normal 3 2 3 5 2" xfId="586" xr:uid="{00000000-0005-0000-0000-000043010000}"/>
    <cellStyle name="Normal 3 2 3 5 3" xfId="866" xr:uid="{00000000-0005-0000-0000-000044010000}"/>
    <cellStyle name="Normal 3 2 3 6" xfId="472" xr:uid="{00000000-0005-0000-0000-000045010000}"/>
    <cellStyle name="Normal 3 2 3 7" xfId="752" xr:uid="{00000000-0005-0000-0000-000046010000}"/>
    <cellStyle name="Normal 3 2 4" xfId="140" xr:uid="{00000000-0005-0000-0000-000047010000}"/>
    <cellStyle name="Normal 3 2 4 2" xfId="207" xr:uid="{00000000-0005-0000-0000-000048010000}"/>
    <cellStyle name="Normal 3 2 4 2 2" xfId="241" xr:uid="{00000000-0005-0000-0000-000049010000}"/>
    <cellStyle name="Normal 3 2 4 2 2 2" xfId="305" xr:uid="{00000000-0005-0000-0000-00004A010000}"/>
    <cellStyle name="Normal 3 2 4 2 2 2 2" xfId="306" xr:uid="{00000000-0005-0000-0000-00004B010000}"/>
    <cellStyle name="Normal 3 2 4 2 2 2 2 2" xfId="588" xr:uid="{00000000-0005-0000-0000-00004C010000}"/>
    <cellStyle name="Normal 3 2 4 2 2 2 2 3" xfId="868" xr:uid="{00000000-0005-0000-0000-00004D010000}"/>
    <cellStyle name="Normal 3 2 4 2 2 2 3" xfId="587" xr:uid="{00000000-0005-0000-0000-00004E010000}"/>
    <cellStyle name="Normal 3 2 4 2 2 2 4" xfId="867" xr:uid="{00000000-0005-0000-0000-00004F010000}"/>
    <cellStyle name="Normal 3 2 4 2 2 3" xfId="307" xr:uid="{00000000-0005-0000-0000-000050010000}"/>
    <cellStyle name="Normal 3 2 4 2 2 3 2" xfId="589" xr:uid="{00000000-0005-0000-0000-000051010000}"/>
    <cellStyle name="Normal 3 2 4 2 2 3 3" xfId="869" xr:uid="{00000000-0005-0000-0000-000052010000}"/>
    <cellStyle name="Normal 3 2 4 2 2 4" xfId="524" xr:uid="{00000000-0005-0000-0000-000053010000}"/>
    <cellStyle name="Normal 3 2 4 2 2 5" xfId="804" xr:uid="{00000000-0005-0000-0000-000054010000}"/>
    <cellStyle name="Normal 3 2 4 2 3" xfId="308" xr:uid="{00000000-0005-0000-0000-000055010000}"/>
    <cellStyle name="Normal 3 2 4 2 3 2" xfId="309" xr:uid="{00000000-0005-0000-0000-000056010000}"/>
    <cellStyle name="Normal 3 2 4 2 3 2 2" xfId="591" xr:uid="{00000000-0005-0000-0000-000057010000}"/>
    <cellStyle name="Normal 3 2 4 2 3 2 3" xfId="871" xr:uid="{00000000-0005-0000-0000-000058010000}"/>
    <cellStyle name="Normal 3 2 4 2 3 3" xfId="590" xr:uid="{00000000-0005-0000-0000-000059010000}"/>
    <cellStyle name="Normal 3 2 4 2 3 4" xfId="870" xr:uid="{00000000-0005-0000-0000-00005A010000}"/>
    <cellStyle name="Normal 3 2 4 2 4" xfId="310" xr:uid="{00000000-0005-0000-0000-00005B010000}"/>
    <cellStyle name="Normal 3 2 4 2 4 2" xfId="592" xr:uid="{00000000-0005-0000-0000-00005C010000}"/>
    <cellStyle name="Normal 3 2 4 2 4 3" xfId="872" xr:uid="{00000000-0005-0000-0000-00005D010000}"/>
    <cellStyle name="Normal 3 2 4 2 5" xfId="490" xr:uid="{00000000-0005-0000-0000-00005E010000}"/>
    <cellStyle name="Normal 3 2 4 2 6" xfId="770" xr:uid="{00000000-0005-0000-0000-00005F010000}"/>
    <cellStyle name="Normal 3 2 4 3" xfId="224" xr:uid="{00000000-0005-0000-0000-000060010000}"/>
    <cellStyle name="Normal 3 2 4 3 2" xfId="311" xr:uid="{00000000-0005-0000-0000-000061010000}"/>
    <cellStyle name="Normal 3 2 4 3 2 2" xfId="312" xr:uid="{00000000-0005-0000-0000-000062010000}"/>
    <cellStyle name="Normal 3 2 4 3 2 2 2" xfId="594" xr:uid="{00000000-0005-0000-0000-000063010000}"/>
    <cellStyle name="Normal 3 2 4 3 2 2 3" xfId="874" xr:uid="{00000000-0005-0000-0000-000064010000}"/>
    <cellStyle name="Normal 3 2 4 3 2 3" xfId="593" xr:uid="{00000000-0005-0000-0000-000065010000}"/>
    <cellStyle name="Normal 3 2 4 3 2 4" xfId="873" xr:uid="{00000000-0005-0000-0000-000066010000}"/>
    <cellStyle name="Normal 3 2 4 3 3" xfId="313" xr:uid="{00000000-0005-0000-0000-000067010000}"/>
    <cellStyle name="Normal 3 2 4 3 3 2" xfId="595" xr:uid="{00000000-0005-0000-0000-000068010000}"/>
    <cellStyle name="Normal 3 2 4 3 3 3" xfId="875" xr:uid="{00000000-0005-0000-0000-000069010000}"/>
    <cellStyle name="Normal 3 2 4 3 4" xfId="507" xr:uid="{00000000-0005-0000-0000-00006A010000}"/>
    <cellStyle name="Normal 3 2 4 3 5" xfId="787" xr:uid="{00000000-0005-0000-0000-00006B010000}"/>
    <cellStyle name="Normal 3 2 4 4" xfId="314" xr:uid="{00000000-0005-0000-0000-00006C010000}"/>
    <cellStyle name="Normal 3 2 4 4 2" xfId="315" xr:uid="{00000000-0005-0000-0000-00006D010000}"/>
    <cellStyle name="Normal 3 2 4 4 2 2" xfId="597" xr:uid="{00000000-0005-0000-0000-00006E010000}"/>
    <cellStyle name="Normal 3 2 4 4 2 3" xfId="877" xr:uid="{00000000-0005-0000-0000-00006F010000}"/>
    <cellStyle name="Normal 3 2 4 4 3" xfId="596" xr:uid="{00000000-0005-0000-0000-000070010000}"/>
    <cellStyle name="Normal 3 2 4 4 4" xfId="876" xr:uid="{00000000-0005-0000-0000-000071010000}"/>
    <cellStyle name="Normal 3 2 4 5" xfId="316" xr:uid="{00000000-0005-0000-0000-000072010000}"/>
    <cellStyle name="Normal 3 2 4 5 2" xfId="598" xr:uid="{00000000-0005-0000-0000-000073010000}"/>
    <cellStyle name="Normal 3 2 4 5 3" xfId="878" xr:uid="{00000000-0005-0000-0000-000074010000}"/>
    <cellStyle name="Normal 3 2 4 6" xfId="473" xr:uid="{00000000-0005-0000-0000-000075010000}"/>
    <cellStyle name="Normal 3 2 4 7" xfId="753" xr:uid="{00000000-0005-0000-0000-000076010000}"/>
    <cellStyle name="Normal 3 2 5" xfId="141" xr:uid="{00000000-0005-0000-0000-000077010000}"/>
    <cellStyle name="Normal 3 2 5 2" xfId="208" xr:uid="{00000000-0005-0000-0000-000078010000}"/>
    <cellStyle name="Normal 3 2 5 2 2" xfId="242" xr:uid="{00000000-0005-0000-0000-000079010000}"/>
    <cellStyle name="Normal 3 2 5 2 2 2" xfId="317" xr:uid="{00000000-0005-0000-0000-00007A010000}"/>
    <cellStyle name="Normal 3 2 5 2 2 2 2" xfId="318" xr:uid="{00000000-0005-0000-0000-00007B010000}"/>
    <cellStyle name="Normal 3 2 5 2 2 2 2 2" xfId="600" xr:uid="{00000000-0005-0000-0000-00007C010000}"/>
    <cellStyle name="Normal 3 2 5 2 2 2 2 3" xfId="880" xr:uid="{00000000-0005-0000-0000-00007D010000}"/>
    <cellStyle name="Normal 3 2 5 2 2 2 3" xfId="599" xr:uid="{00000000-0005-0000-0000-00007E010000}"/>
    <cellStyle name="Normal 3 2 5 2 2 2 4" xfId="879" xr:uid="{00000000-0005-0000-0000-00007F010000}"/>
    <cellStyle name="Normal 3 2 5 2 2 3" xfId="319" xr:uid="{00000000-0005-0000-0000-000080010000}"/>
    <cellStyle name="Normal 3 2 5 2 2 3 2" xfId="601" xr:uid="{00000000-0005-0000-0000-000081010000}"/>
    <cellStyle name="Normal 3 2 5 2 2 3 3" xfId="881" xr:uid="{00000000-0005-0000-0000-000082010000}"/>
    <cellStyle name="Normal 3 2 5 2 2 4" xfId="525" xr:uid="{00000000-0005-0000-0000-000083010000}"/>
    <cellStyle name="Normal 3 2 5 2 2 5" xfId="805" xr:uid="{00000000-0005-0000-0000-000084010000}"/>
    <cellStyle name="Normal 3 2 5 2 3" xfId="320" xr:uid="{00000000-0005-0000-0000-000085010000}"/>
    <cellStyle name="Normal 3 2 5 2 3 2" xfId="321" xr:uid="{00000000-0005-0000-0000-000086010000}"/>
    <cellStyle name="Normal 3 2 5 2 3 2 2" xfId="603" xr:uid="{00000000-0005-0000-0000-000087010000}"/>
    <cellStyle name="Normal 3 2 5 2 3 2 3" xfId="883" xr:uid="{00000000-0005-0000-0000-000088010000}"/>
    <cellStyle name="Normal 3 2 5 2 3 3" xfId="602" xr:uid="{00000000-0005-0000-0000-000089010000}"/>
    <cellStyle name="Normal 3 2 5 2 3 4" xfId="882" xr:uid="{00000000-0005-0000-0000-00008A010000}"/>
    <cellStyle name="Normal 3 2 5 2 4" xfId="322" xr:uid="{00000000-0005-0000-0000-00008B010000}"/>
    <cellStyle name="Normal 3 2 5 2 4 2" xfId="604" xr:uid="{00000000-0005-0000-0000-00008C010000}"/>
    <cellStyle name="Normal 3 2 5 2 4 3" xfId="884" xr:uid="{00000000-0005-0000-0000-00008D010000}"/>
    <cellStyle name="Normal 3 2 5 2 5" xfId="491" xr:uid="{00000000-0005-0000-0000-00008E010000}"/>
    <cellStyle name="Normal 3 2 5 2 6" xfId="771" xr:uid="{00000000-0005-0000-0000-00008F010000}"/>
    <cellStyle name="Normal 3 2 5 3" xfId="225" xr:uid="{00000000-0005-0000-0000-000090010000}"/>
    <cellStyle name="Normal 3 2 5 3 2" xfId="323" xr:uid="{00000000-0005-0000-0000-000091010000}"/>
    <cellStyle name="Normal 3 2 5 3 2 2" xfId="324" xr:uid="{00000000-0005-0000-0000-000092010000}"/>
    <cellStyle name="Normal 3 2 5 3 2 2 2" xfId="606" xr:uid="{00000000-0005-0000-0000-000093010000}"/>
    <cellStyle name="Normal 3 2 5 3 2 2 3" xfId="886" xr:uid="{00000000-0005-0000-0000-000094010000}"/>
    <cellStyle name="Normal 3 2 5 3 2 3" xfId="605" xr:uid="{00000000-0005-0000-0000-000095010000}"/>
    <cellStyle name="Normal 3 2 5 3 2 4" xfId="885" xr:uid="{00000000-0005-0000-0000-000096010000}"/>
    <cellStyle name="Normal 3 2 5 3 3" xfId="325" xr:uid="{00000000-0005-0000-0000-000097010000}"/>
    <cellStyle name="Normal 3 2 5 3 3 2" xfId="607" xr:uid="{00000000-0005-0000-0000-000098010000}"/>
    <cellStyle name="Normal 3 2 5 3 3 3" xfId="887" xr:uid="{00000000-0005-0000-0000-000099010000}"/>
    <cellStyle name="Normal 3 2 5 3 4" xfId="508" xr:uid="{00000000-0005-0000-0000-00009A010000}"/>
    <cellStyle name="Normal 3 2 5 3 5" xfId="788" xr:uid="{00000000-0005-0000-0000-00009B010000}"/>
    <cellStyle name="Normal 3 2 5 4" xfId="326" xr:uid="{00000000-0005-0000-0000-00009C010000}"/>
    <cellStyle name="Normal 3 2 5 4 2" xfId="327" xr:uid="{00000000-0005-0000-0000-00009D010000}"/>
    <cellStyle name="Normal 3 2 5 4 2 2" xfId="609" xr:uid="{00000000-0005-0000-0000-00009E010000}"/>
    <cellStyle name="Normal 3 2 5 4 2 3" xfId="889" xr:uid="{00000000-0005-0000-0000-00009F010000}"/>
    <cellStyle name="Normal 3 2 5 4 3" xfId="608" xr:uid="{00000000-0005-0000-0000-0000A0010000}"/>
    <cellStyle name="Normal 3 2 5 4 4" xfId="888" xr:uid="{00000000-0005-0000-0000-0000A1010000}"/>
    <cellStyle name="Normal 3 2 5 5" xfId="328" xr:uid="{00000000-0005-0000-0000-0000A2010000}"/>
    <cellStyle name="Normal 3 2 5 5 2" xfId="610" xr:uid="{00000000-0005-0000-0000-0000A3010000}"/>
    <cellStyle name="Normal 3 2 5 5 3" xfId="890" xr:uid="{00000000-0005-0000-0000-0000A4010000}"/>
    <cellStyle name="Normal 3 2 5 6" xfId="474" xr:uid="{00000000-0005-0000-0000-0000A5010000}"/>
    <cellStyle name="Normal 3 2 5 7" xfId="754" xr:uid="{00000000-0005-0000-0000-0000A6010000}"/>
    <cellStyle name="Normal 3 2 6" xfId="142" xr:uid="{00000000-0005-0000-0000-0000A7010000}"/>
    <cellStyle name="Normal 3 2 6 2" xfId="209" xr:uid="{00000000-0005-0000-0000-0000A8010000}"/>
    <cellStyle name="Normal 3 2 6 2 2" xfId="243" xr:uid="{00000000-0005-0000-0000-0000A9010000}"/>
    <cellStyle name="Normal 3 2 6 2 2 2" xfId="329" xr:uid="{00000000-0005-0000-0000-0000AA010000}"/>
    <cellStyle name="Normal 3 2 6 2 2 2 2" xfId="330" xr:uid="{00000000-0005-0000-0000-0000AB010000}"/>
    <cellStyle name="Normal 3 2 6 2 2 2 2 2" xfId="612" xr:uid="{00000000-0005-0000-0000-0000AC010000}"/>
    <cellStyle name="Normal 3 2 6 2 2 2 2 3" xfId="892" xr:uid="{00000000-0005-0000-0000-0000AD010000}"/>
    <cellStyle name="Normal 3 2 6 2 2 2 3" xfId="611" xr:uid="{00000000-0005-0000-0000-0000AE010000}"/>
    <cellStyle name="Normal 3 2 6 2 2 2 4" xfId="891" xr:uid="{00000000-0005-0000-0000-0000AF010000}"/>
    <cellStyle name="Normal 3 2 6 2 2 3" xfId="331" xr:uid="{00000000-0005-0000-0000-0000B0010000}"/>
    <cellStyle name="Normal 3 2 6 2 2 3 2" xfId="613" xr:uid="{00000000-0005-0000-0000-0000B1010000}"/>
    <cellStyle name="Normal 3 2 6 2 2 3 3" xfId="893" xr:uid="{00000000-0005-0000-0000-0000B2010000}"/>
    <cellStyle name="Normal 3 2 6 2 2 4" xfId="526" xr:uid="{00000000-0005-0000-0000-0000B3010000}"/>
    <cellStyle name="Normal 3 2 6 2 2 5" xfId="806" xr:uid="{00000000-0005-0000-0000-0000B4010000}"/>
    <cellStyle name="Normal 3 2 6 2 3" xfId="332" xr:uid="{00000000-0005-0000-0000-0000B5010000}"/>
    <cellStyle name="Normal 3 2 6 2 3 2" xfId="333" xr:uid="{00000000-0005-0000-0000-0000B6010000}"/>
    <cellStyle name="Normal 3 2 6 2 3 2 2" xfId="615" xr:uid="{00000000-0005-0000-0000-0000B7010000}"/>
    <cellStyle name="Normal 3 2 6 2 3 2 3" xfId="895" xr:uid="{00000000-0005-0000-0000-0000B8010000}"/>
    <cellStyle name="Normal 3 2 6 2 3 3" xfId="614" xr:uid="{00000000-0005-0000-0000-0000B9010000}"/>
    <cellStyle name="Normal 3 2 6 2 3 4" xfId="894" xr:uid="{00000000-0005-0000-0000-0000BA010000}"/>
    <cellStyle name="Normal 3 2 6 2 4" xfId="334" xr:uid="{00000000-0005-0000-0000-0000BB010000}"/>
    <cellStyle name="Normal 3 2 6 2 4 2" xfId="616" xr:uid="{00000000-0005-0000-0000-0000BC010000}"/>
    <cellStyle name="Normal 3 2 6 2 4 3" xfId="896" xr:uid="{00000000-0005-0000-0000-0000BD010000}"/>
    <cellStyle name="Normal 3 2 6 2 5" xfId="492" xr:uid="{00000000-0005-0000-0000-0000BE010000}"/>
    <cellStyle name="Normal 3 2 6 2 6" xfId="772" xr:uid="{00000000-0005-0000-0000-0000BF010000}"/>
    <cellStyle name="Normal 3 2 6 3" xfId="226" xr:uid="{00000000-0005-0000-0000-0000C0010000}"/>
    <cellStyle name="Normal 3 2 6 3 2" xfId="335" xr:uid="{00000000-0005-0000-0000-0000C1010000}"/>
    <cellStyle name="Normal 3 2 6 3 2 2" xfId="336" xr:uid="{00000000-0005-0000-0000-0000C2010000}"/>
    <cellStyle name="Normal 3 2 6 3 2 2 2" xfId="618" xr:uid="{00000000-0005-0000-0000-0000C3010000}"/>
    <cellStyle name="Normal 3 2 6 3 2 2 3" xfId="898" xr:uid="{00000000-0005-0000-0000-0000C4010000}"/>
    <cellStyle name="Normal 3 2 6 3 2 3" xfId="617" xr:uid="{00000000-0005-0000-0000-0000C5010000}"/>
    <cellStyle name="Normal 3 2 6 3 2 4" xfId="897" xr:uid="{00000000-0005-0000-0000-0000C6010000}"/>
    <cellStyle name="Normal 3 2 6 3 3" xfId="337" xr:uid="{00000000-0005-0000-0000-0000C7010000}"/>
    <cellStyle name="Normal 3 2 6 3 3 2" xfId="619" xr:uid="{00000000-0005-0000-0000-0000C8010000}"/>
    <cellStyle name="Normal 3 2 6 3 3 3" xfId="899" xr:uid="{00000000-0005-0000-0000-0000C9010000}"/>
    <cellStyle name="Normal 3 2 6 3 4" xfId="509" xr:uid="{00000000-0005-0000-0000-0000CA010000}"/>
    <cellStyle name="Normal 3 2 6 3 5" xfId="789" xr:uid="{00000000-0005-0000-0000-0000CB010000}"/>
    <cellStyle name="Normal 3 2 6 4" xfId="338" xr:uid="{00000000-0005-0000-0000-0000CC010000}"/>
    <cellStyle name="Normal 3 2 6 4 2" xfId="339" xr:uid="{00000000-0005-0000-0000-0000CD010000}"/>
    <cellStyle name="Normal 3 2 6 4 2 2" xfId="621" xr:uid="{00000000-0005-0000-0000-0000CE010000}"/>
    <cellStyle name="Normal 3 2 6 4 2 3" xfId="901" xr:uid="{00000000-0005-0000-0000-0000CF010000}"/>
    <cellStyle name="Normal 3 2 6 4 3" xfId="620" xr:uid="{00000000-0005-0000-0000-0000D0010000}"/>
    <cellStyle name="Normal 3 2 6 4 4" xfId="900" xr:uid="{00000000-0005-0000-0000-0000D1010000}"/>
    <cellStyle name="Normal 3 2 6 5" xfId="340" xr:uid="{00000000-0005-0000-0000-0000D2010000}"/>
    <cellStyle name="Normal 3 2 6 5 2" xfId="622" xr:uid="{00000000-0005-0000-0000-0000D3010000}"/>
    <cellStyle name="Normal 3 2 6 5 3" xfId="902" xr:uid="{00000000-0005-0000-0000-0000D4010000}"/>
    <cellStyle name="Normal 3 2 6 6" xfId="475" xr:uid="{00000000-0005-0000-0000-0000D5010000}"/>
    <cellStyle name="Normal 3 2 6 7" xfId="755" xr:uid="{00000000-0005-0000-0000-0000D6010000}"/>
    <cellStyle name="Normal 3 2 7" xfId="143" xr:uid="{00000000-0005-0000-0000-0000D7010000}"/>
    <cellStyle name="Normal 3 2 7 2" xfId="210" xr:uid="{00000000-0005-0000-0000-0000D8010000}"/>
    <cellStyle name="Normal 3 2 7 2 2" xfId="244" xr:uid="{00000000-0005-0000-0000-0000D9010000}"/>
    <cellStyle name="Normal 3 2 7 2 2 2" xfId="341" xr:uid="{00000000-0005-0000-0000-0000DA010000}"/>
    <cellStyle name="Normal 3 2 7 2 2 2 2" xfId="342" xr:uid="{00000000-0005-0000-0000-0000DB010000}"/>
    <cellStyle name="Normal 3 2 7 2 2 2 2 2" xfId="624" xr:uid="{00000000-0005-0000-0000-0000DC010000}"/>
    <cellStyle name="Normal 3 2 7 2 2 2 2 3" xfId="904" xr:uid="{00000000-0005-0000-0000-0000DD010000}"/>
    <cellStyle name="Normal 3 2 7 2 2 2 3" xfId="623" xr:uid="{00000000-0005-0000-0000-0000DE010000}"/>
    <cellStyle name="Normal 3 2 7 2 2 2 4" xfId="903" xr:uid="{00000000-0005-0000-0000-0000DF010000}"/>
    <cellStyle name="Normal 3 2 7 2 2 3" xfId="343" xr:uid="{00000000-0005-0000-0000-0000E0010000}"/>
    <cellStyle name="Normal 3 2 7 2 2 3 2" xfId="625" xr:uid="{00000000-0005-0000-0000-0000E1010000}"/>
    <cellStyle name="Normal 3 2 7 2 2 3 3" xfId="905" xr:uid="{00000000-0005-0000-0000-0000E2010000}"/>
    <cellStyle name="Normal 3 2 7 2 2 4" xfId="527" xr:uid="{00000000-0005-0000-0000-0000E3010000}"/>
    <cellStyle name="Normal 3 2 7 2 2 5" xfId="807" xr:uid="{00000000-0005-0000-0000-0000E4010000}"/>
    <cellStyle name="Normal 3 2 7 2 3" xfId="344" xr:uid="{00000000-0005-0000-0000-0000E5010000}"/>
    <cellStyle name="Normal 3 2 7 2 3 2" xfId="345" xr:uid="{00000000-0005-0000-0000-0000E6010000}"/>
    <cellStyle name="Normal 3 2 7 2 3 2 2" xfId="627" xr:uid="{00000000-0005-0000-0000-0000E7010000}"/>
    <cellStyle name="Normal 3 2 7 2 3 2 3" xfId="907" xr:uid="{00000000-0005-0000-0000-0000E8010000}"/>
    <cellStyle name="Normal 3 2 7 2 3 3" xfId="626" xr:uid="{00000000-0005-0000-0000-0000E9010000}"/>
    <cellStyle name="Normal 3 2 7 2 3 4" xfId="906" xr:uid="{00000000-0005-0000-0000-0000EA010000}"/>
    <cellStyle name="Normal 3 2 7 2 4" xfId="346" xr:uid="{00000000-0005-0000-0000-0000EB010000}"/>
    <cellStyle name="Normal 3 2 7 2 4 2" xfId="628" xr:uid="{00000000-0005-0000-0000-0000EC010000}"/>
    <cellStyle name="Normal 3 2 7 2 4 3" xfId="908" xr:uid="{00000000-0005-0000-0000-0000ED010000}"/>
    <cellStyle name="Normal 3 2 7 2 5" xfId="493" xr:uid="{00000000-0005-0000-0000-0000EE010000}"/>
    <cellStyle name="Normal 3 2 7 2 6" xfId="773" xr:uid="{00000000-0005-0000-0000-0000EF010000}"/>
    <cellStyle name="Normal 3 2 7 3" xfId="227" xr:uid="{00000000-0005-0000-0000-0000F0010000}"/>
    <cellStyle name="Normal 3 2 7 3 2" xfId="347" xr:uid="{00000000-0005-0000-0000-0000F1010000}"/>
    <cellStyle name="Normal 3 2 7 3 2 2" xfId="348" xr:uid="{00000000-0005-0000-0000-0000F2010000}"/>
    <cellStyle name="Normal 3 2 7 3 2 2 2" xfId="630" xr:uid="{00000000-0005-0000-0000-0000F3010000}"/>
    <cellStyle name="Normal 3 2 7 3 2 2 3" xfId="910" xr:uid="{00000000-0005-0000-0000-0000F4010000}"/>
    <cellStyle name="Normal 3 2 7 3 2 3" xfId="629" xr:uid="{00000000-0005-0000-0000-0000F5010000}"/>
    <cellStyle name="Normal 3 2 7 3 2 4" xfId="909" xr:uid="{00000000-0005-0000-0000-0000F6010000}"/>
    <cellStyle name="Normal 3 2 7 3 3" xfId="349" xr:uid="{00000000-0005-0000-0000-0000F7010000}"/>
    <cellStyle name="Normal 3 2 7 3 3 2" xfId="631" xr:uid="{00000000-0005-0000-0000-0000F8010000}"/>
    <cellStyle name="Normal 3 2 7 3 3 3" xfId="911" xr:uid="{00000000-0005-0000-0000-0000F9010000}"/>
    <cellStyle name="Normal 3 2 7 3 4" xfId="510" xr:uid="{00000000-0005-0000-0000-0000FA010000}"/>
    <cellStyle name="Normal 3 2 7 3 5" xfId="790" xr:uid="{00000000-0005-0000-0000-0000FB010000}"/>
    <cellStyle name="Normal 3 2 7 4" xfId="350" xr:uid="{00000000-0005-0000-0000-0000FC010000}"/>
    <cellStyle name="Normal 3 2 7 4 2" xfId="351" xr:uid="{00000000-0005-0000-0000-0000FD010000}"/>
    <cellStyle name="Normal 3 2 7 4 2 2" xfId="633" xr:uid="{00000000-0005-0000-0000-0000FE010000}"/>
    <cellStyle name="Normal 3 2 7 4 2 3" xfId="913" xr:uid="{00000000-0005-0000-0000-0000FF010000}"/>
    <cellStyle name="Normal 3 2 7 4 3" xfId="632" xr:uid="{00000000-0005-0000-0000-000000020000}"/>
    <cellStyle name="Normal 3 2 7 4 4" xfId="912" xr:uid="{00000000-0005-0000-0000-000001020000}"/>
    <cellStyle name="Normal 3 2 7 5" xfId="352" xr:uid="{00000000-0005-0000-0000-000002020000}"/>
    <cellStyle name="Normal 3 2 7 5 2" xfId="634" xr:uid="{00000000-0005-0000-0000-000003020000}"/>
    <cellStyle name="Normal 3 2 7 5 3" xfId="914" xr:uid="{00000000-0005-0000-0000-000004020000}"/>
    <cellStyle name="Normal 3 2 7 6" xfId="476" xr:uid="{00000000-0005-0000-0000-000005020000}"/>
    <cellStyle name="Normal 3 2 7 7" xfId="756" xr:uid="{00000000-0005-0000-0000-000006020000}"/>
    <cellStyle name="Normal 3 2 8" xfId="144" xr:uid="{00000000-0005-0000-0000-000007020000}"/>
    <cellStyle name="Normal 3 2 8 2" xfId="211" xr:uid="{00000000-0005-0000-0000-000008020000}"/>
    <cellStyle name="Normal 3 2 8 2 2" xfId="245" xr:uid="{00000000-0005-0000-0000-000009020000}"/>
    <cellStyle name="Normal 3 2 8 2 2 2" xfId="353" xr:uid="{00000000-0005-0000-0000-00000A020000}"/>
    <cellStyle name="Normal 3 2 8 2 2 2 2" xfId="354" xr:uid="{00000000-0005-0000-0000-00000B020000}"/>
    <cellStyle name="Normal 3 2 8 2 2 2 2 2" xfId="636" xr:uid="{00000000-0005-0000-0000-00000C020000}"/>
    <cellStyle name="Normal 3 2 8 2 2 2 2 3" xfId="916" xr:uid="{00000000-0005-0000-0000-00000D020000}"/>
    <cellStyle name="Normal 3 2 8 2 2 2 3" xfId="635" xr:uid="{00000000-0005-0000-0000-00000E020000}"/>
    <cellStyle name="Normal 3 2 8 2 2 2 4" xfId="915" xr:uid="{00000000-0005-0000-0000-00000F020000}"/>
    <cellStyle name="Normal 3 2 8 2 2 3" xfId="355" xr:uid="{00000000-0005-0000-0000-000010020000}"/>
    <cellStyle name="Normal 3 2 8 2 2 3 2" xfId="637" xr:uid="{00000000-0005-0000-0000-000011020000}"/>
    <cellStyle name="Normal 3 2 8 2 2 3 3" xfId="917" xr:uid="{00000000-0005-0000-0000-000012020000}"/>
    <cellStyle name="Normal 3 2 8 2 2 4" xfId="528" xr:uid="{00000000-0005-0000-0000-000013020000}"/>
    <cellStyle name="Normal 3 2 8 2 2 5" xfId="808" xr:uid="{00000000-0005-0000-0000-000014020000}"/>
    <cellStyle name="Normal 3 2 8 2 3" xfId="356" xr:uid="{00000000-0005-0000-0000-000015020000}"/>
    <cellStyle name="Normal 3 2 8 2 3 2" xfId="357" xr:uid="{00000000-0005-0000-0000-000016020000}"/>
    <cellStyle name="Normal 3 2 8 2 3 2 2" xfId="639" xr:uid="{00000000-0005-0000-0000-000017020000}"/>
    <cellStyle name="Normal 3 2 8 2 3 2 3" xfId="919" xr:uid="{00000000-0005-0000-0000-000018020000}"/>
    <cellStyle name="Normal 3 2 8 2 3 3" xfId="638" xr:uid="{00000000-0005-0000-0000-000019020000}"/>
    <cellStyle name="Normal 3 2 8 2 3 4" xfId="918" xr:uid="{00000000-0005-0000-0000-00001A020000}"/>
    <cellStyle name="Normal 3 2 8 2 4" xfId="358" xr:uid="{00000000-0005-0000-0000-00001B020000}"/>
    <cellStyle name="Normal 3 2 8 2 4 2" xfId="640" xr:uid="{00000000-0005-0000-0000-00001C020000}"/>
    <cellStyle name="Normal 3 2 8 2 4 3" xfId="920" xr:uid="{00000000-0005-0000-0000-00001D020000}"/>
    <cellStyle name="Normal 3 2 8 2 5" xfId="494" xr:uid="{00000000-0005-0000-0000-00001E020000}"/>
    <cellStyle name="Normal 3 2 8 2 6" xfId="774" xr:uid="{00000000-0005-0000-0000-00001F020000}"/>
    <cellStyle name="Normal 3 2 8 3" xfId="228" xr:uid="{00000000-0005-0000-0000-000020020000}"/>
    <cellStyle name="Normal 3 2 8 3 2" xfId="359" xr:uid="{00000000-0005-0000-0000-000021020000}"/>
    <cellStyle name="Normal 3 2 8 3 2 2" xfId="360" xr:uid="{00000000-0005-0000-0000-000022020000}"/>
    <cellStyle name="Normal 3 2 8 3 2 2 2" xfId="642" xr:uid="{00000000-0005-0000-0000-000023020000}"/>
    <cellStyle name="Normal 3 2 8 3 2 2 3" xfId="922" xr:uid="{00000000-0005-0000-0000-000024020000}"/>
    <cellStyle name="Normal 3 2 8 3 2 3" xfId="641" xr:uid="{00000000-0005-0000-0000-000025020000}"/>
    <cellStyle name="Normal 3 2 8 3 2 4" xfId="921" xr:uid="{00000000-0005-0000-0000-000026020000}"/>
    <cellStyle name="Normal 3 2 8 3 3" xfId="361" xr:uid="{00000000-0005-0000-0000-000027020000}"/>
    <cellStyle name="Normal 3 2 8 3 3 2" xfId="643" xr:uid="{00000000-0005-0000-0000-000028020000}"/>
    <cellStyle name="Normal 3 2 8 3 3 3" xfId="923" xr:uid="{00000000-0005-0000-0000-000029020000}"/>
    <cellStyle name="Normal 3 2 8 3 4" xfId="511" xr:uid="{00000000-0005-0000-0000-00002A020000}"/>
    <cellStyle name="Normal 3 2 8 3 5" xfId="791" xr:uid="{00000000-0005-0000-0000-00002B020000}"/>
    <cellStyle name="Normal 3 2 8 4" xfId="362" xr:uid="{00000000-0005-0000-0000-00002C020000}"/>
    <cellStyle name="Normal 3 2 8 4 2" xfId="363" xr:uid="{00000000-0005-0000-0000-00002D020000}"/>
    <cellStyle name="Normal 3 2 8 4 2 2" xfId="645" xr:uid="{00000000-0005-0000-0000-00002E020000}"/>
    <cellStyle name="Normal 3 2 8 4 2 3" xfId="925" xr:uid="{00000000-0005-0000-0000-00002F020000}"/>
    <cellStyle name="Normal 3 2 8 4 3" xfId="644" xr:uid="{00000000-0005-0000-0000-000030020000}"/>
    <cellStyle name="Normal 3 2 8 4 4" xfId="924" xr:uid="{00000000-0005-0000-0000-000031020000}"/>
    <cellStyle name="Normal 3 2 8 5" xfId="364" xr:uid="{00000000-0005-0000-0000-000032020000}"/>
    <cellStyle name="Normal 3 2 8 5 2" xfId="646" xr:uid="{00000000-0005-0000-0000-000033020000}"/>
    <cellStyle name="Normal 3 2 8 5 3" xfId="926" xr:uid="{00000000-0005-0000-0000-000034020000}"/>
    <cellStyle name="Normal 3 2 8 6" xfId="477" xr:uid="{00000000-0005-0000-0000-000035020000}"/>
    <cellStyle name="Normal 3 2 8 7" xfId="757" xr:uid="{00000000-0005-0000-0000-000036020000}"/>
    <cellStyle name="Normal 3 2 9" xfId="204" xr:uid="{00000000-0005-0000-0000-000037020000}"/>
    <cellStyle name="Normal 3 2 9 2" xfId="238" xr:uid="{00000000-0005-0000-0000-000038020000}"/>
    <cellStyle name="Normal 3 2 9 2 2" xfId="365" xr:uid="{00000000-0005-0000-0000-000039020000}"/>
    <cellStyle name="Normal 3 2 9 2 2 2" xfId="366" xr:uid="{00000000-0005-0000-0000-00003A020000}"/>
    <cellStyle name="Normal 3 2 9 2 2 2 2" xfId="648" xr:uid="{00000000-0005-0000-0000-00003B020000}"/>
    <cellStyle name="Normal 3 2 9 2 2 2 3" xfId="928" xr:uid="{00000000-0005-0000-0000-00003C020000}"/>
    <cellStyle name="Normal 3 2 9 2 2 3" xfId="647" xr:uid="{00000000-0005-0000-0000-00003D020000}"/>
    <cellStyle name="Normal 3 2 9 2 2 4" xfId="927" xr:uid="{00000000-0005-0000-0000-00003E020000}"/>
    <cellStyle name="Normal 3 2 9 2 3" xfId="367" xr:uid="{00000000-0005-0000-0000-00003F020000}"/>
    <cellStyle name="Normal 3 2 9 2 3 2" xfId="649" xr:uid="{00000000-0005-0000-0000-000040020000}"/>
    <cellStyle name="Normal 3 2 9 2 3 3" xfId="929" xr:uid="{00000000-0005-0000-0000-000041020000}"/>
    <cellStyle name="Normal 3 2 9 2 4" xfId="521" xr:uid="{00000000-0005-0000-0000-000042020000}"/>
    <cellStyle name="Normal 3 2 9 2 5" xfId="801" xr:uid="{00000000-0005-0000-0000-000043020000}"/>
    <cellStyle name="Normal 3 2 9 3" xfId="368" xr:uid="{00000000-0005-0000-0000-000044020000}"/>
    <cellStyle name="Normal 3 2 9 3 2" xfId="369" xr:uid="{00000000-0005-0000-0000-000045020000}"/>
    <cellStyle name="Normal 3 2 9 3 2 2" xfId="651" xr:uid="{00000000-0005-0000-0000-000046020000}"/>
    <cellStyle name="Normal 3 2 9 3 2 3" xfId="931" xr:uid="{00000000-0005-0000-0000-000047020000}"/>
    <cellStyle name="Normal 3 2 9 3 3" xfId="650" xr:uid="{00000000-0005-0000-0000-000048020000}"/>
    <cellStyle name="Normal 3 2 9 3 4" xfId="930" xr:uid="{00000000-0005-0000-0000-000049020000}"/>
    <cellStyle name="Normal 3 2 9 4" xfId="370" xr:uid="{00000000-0005-0000-0000-00004A020000}"/>
    <cellStyle name="Normal 3 2 9 4 2" xfId="652" xr:uid="{00000000-0005-0000-0000-00004B020000}"/>
    <cellStyle name="Normal 3 2 9 4 3" xfId="932" xr:uid="{00000000-0005-0000-0000-00004C020000}"/>
    <cellStyle name="Normal 3 2 9 5" xfId="487" xr:uid="{00000000-0005-0000-0000-00004D020000}"/>
    <cellStyle name="Normal 3 2 9 6" xfId="767" xr:uid="{00000000-0005-0000-0000-00004E020000}"/>
    <cellStyle name="Normal 3 3" xfId="145" xr:uid="{00000000-0005-0000-0000-00004F020000}"/>
    <cellStyle name="Normal 3 3 2" xfId="212" xr:uid="{00000000-0005-0000-0000-000050020000}"/>
    <cellStyle name="Normal 3 3 2 2" xfId="246" xr:uid="{00000000-0005-0000-0000-000051020000}"/>
    <cellStyle name="Normal 3 3 2 2 2" xfId="371" xr:uid="{00000000-0005-0000-0000-000052020000}"/>
    <cellStyle name="Normal 3 3 2 2 2 2" xfId="372" xr:uid="{00000000-0005-0000-0000-000053020000}"/>
    <cellStyle name="Normal 3 3 2 2 2 2 2" xfId="654" xr:uid="{00000000-0005-0000-0000-000054020000}"/>
    <cellStyle name="Normal 3 3 2 2 2 2 3" xfId="934" xr:uid="{00000000-0005-0000-0000-000055020000}"/>
    <cellStyle name="Normal 3 3 2 2 2 3" xfId="653" xr:uid="{00000000-0005-0000-0000-000056020000}"/>
    <cellStyle name="Normal 3 3 2 2 2 4" xfId="933" xr:uid="{00000000-0005-0000-0000-000057020000}"/>
    <cellStyle name="Normal 3 3 2 2 3" xfId="373" xr:uid="{00000000-0005-0000-0000-000058020000}"/>
    <cellStyle name="Normal 3 3 2 2 3 2" xfId="655" xr:uid="{00000000-0005-0000-0000-000059020000}"/>
    <cellStyle name="Normal 3 3 2 2 3 3" xfId="935" xr:uid="{00000000-0005-0000-0000-00005A020000}"/>
    <cellStyle name="Normal 3 3 2 2 4" xfId="529" xr:uid="{00000000-0005-0000-0000-00005B020000}"/>
    <cellStyle name="Normal 3 3 2 2 5" xfId="809" xr:uid="{00000000-0005-0000-0000-00005C020000}"/>
    <cellStyle name="Normal 3 3 2 3" xfId="374" xr:uid="{00000000-0005-0000-0000-00005D020000}"/>
    <cellStyle name="Normal 3 3 2 3 2" xfId="375" xr:uid="{00000000-0005-0000-0000-00005E020000}"/>
    <cellStyle name="Normal 3 3 2 3 2 2" xfId="657" xr:uid="{00000000-0005-0000-0000-00005F020000}"/>
    <cellStyle name="Normal 3 3 2 3 2 3" xfId="937" xr:uid="{00000000-0005-0000-0000-000060020000}"/>
    <cellStyle name="Normal 3 3 2 3 3" xfId="656" xr:uid="{00000000-0005-0000-0000-000061020000}"/>
    <cellStyle name="Normal 3 3 2 3 4" xfId="936" xr:uid="{00000000-0005-0000-0000-000062020000}"/>
    <cellStyle name="Normal 3 3 2 4" xfId="376" xr:uid="{00000000-0005-0000-0000-000063020000}"/>
    <cellStyle name="Normal 3 3 2 4 2" xfId="658" xr:uid="{00000000-0005-0000-0000-000064020000}"/>
    <cellStyle name="Normal 3 3 2 4 3" xfId="938" xr:uid="{00000000-0005-0000-0000-000065020000}"/>
    <cellStyle name="Normal 3 3 2 5" xfId="495" xr:uid="{00000000-0005-0000-0000-000066020000}"/>
    <cellStyle name="Normal 3 3 2 6" xfId="775" xr:uid="{00000000-0005-0000-0000-000067020000}"/>
    <cellStyle name="Normal 3 3 3" xfId="229" xr:uid="{00000000-0005-0000-0000-000068020000}"/>
    <cellStyle name="Normal 3 3 3 2" xfId="377" xr:uid="{00000000-0005-0000-0000-000069020000}"/>
    <cellStyle name="Normal 3 3 3 2 2" xfId="378" xr:uid="{00000000-0005-0000-0000-00006A020000}"/>
    <cellStyle name="Normal 3 3 3 2 2 2" xfId="660" xr:uid="{00000000-0005-0000-0000-00006B020000}"/>
    <cellStyle name="Normal 3 3 3 2 2 3" xfId="940" xr:uid="{00000000-0005-0000-0000-00006C020000}"/>
    <cellStyle name="Normal 3 3 3 2 3" xfId="659" xr:uid="{00000000-0005-0000-0000-00006D020000}"/>
    <cellStyle name="Normal 3 3 3 2 4" xfId="939" xr:uid="{00000000-0005-0000-0000-00006E020000}"/>
    <cellStyle name="Normal 3 3 3 3" xfId="379" xr:uid="{00000000-0005-0000-0000-00006F020000}"/>
    <cellStyle name="Normal 3 3 3 3 2" xfId="661" xr:uid="{00000000-0005-0000-0000-000070020000}"/>
    <cellStyle name="Normal 3 3 3 3 3" xfId="941" xr:uid="{00000000-0005-0000-0000-000071020000}"/>
    <cellStyle name="Normal 3 3 3 4" xfId="512" xr:uid="{00000000-0005-0000-0000-000072020000}"/>
    <cellStyle name="Normal 3 3 3 5" xfId="792" xr:uid="{00000000-0005-0000-0000-000073020000}"/>
    <cellStyle name="Normal 3 3 4" xfId="380" xr:uid="{00000000-0005-0000-0000-000074020000}"/>
    <cellStyle name="Normal 3 3 4 2" xfId="381" xr:uid="{00000000-0005-0000-0000-000075020000}"/>
    <cellStyle name="Normal 3 3 4 2 2" xfId="663" xr:uid="{00000000-0005-0000-0000-000076020000}"/>
    <cellStyle name="Normal 3 3 4 2 3" xfId="943" xr:uid="{00000000-0005-0000-0000-000077020000}"/>
    <cellStyle name="Normal 3 3 4 3" xfId="662" xr:uid="{00000000-0005-0000-0000-000078020000}"/>
    <cellStyle name="Normal 3 3 4 4" xfId="942" xr:uid="{00000000-0005-0000-0000-000079020000}"/>
    <cellStyle name="Normal 3 3 5" xfId="382" xr:uid="{00000000-0005-0000-0000-00007A020000}"/>
    <cellStyle name="Normal 3 3 5 2" xfId="664" xr:uid="{00000000-0005-0000-0000-00007B020000}"/>
    <cellStyle name="Normal 3 3 5 3" xfId="944" xr:uid="{00000000-0005-0000-0000-00007C020000}"/>
    <cellStyle name="Normal 3 3 6" xfId="478" xr:uid="{00000000-0005-0000-0000-00007D020000}"/>
    <cellStyle name="Normal 3 3 7" xfId="758" xr:uid="{00000000-0005-0000-0000-00007E020000}"/>
    <cellStyle name="Normal 3 4" xfId="146" xr:uid="{00000000-0005-0000-0000-00007F020000}"/>
    <cellStyle name="Normal 3 4 2" xfId="213" xr:uid="{00000000-0005-0000-0000-000080020000}"/>
    <cellStyle name="Normal 3 4 2 2" xfId="247" xr:uid="{00000000-0005-0000-0000-000081020000}"/>
    <cellStyle name="Normal 3 4 2 2 2" xfId="383" xr:uid="{00000000-0005-0000-0000-000082020000}"/>
    <cellStyle name="Normal 3 4 2 2 2 2" xfId="384" xr:uid="{00000000-0005-0000-0000-000083020000}"/>
    <cellStyle name="Normal 3 4 2 2 2 2 2" xfId="666" xr:uid="{00000000-0005-0000-0000-000084020000}"/>
    <cellStyle name="Normal 3 4 2 2 2 2 3" xfId="946" xr:uid="{00000000-0005-0000-0000-000085020000}"/>
    <cellStyle name="Normal 3 4 2 2 2 3" xfId="665" xr:uid="{00000000-0005-0000-0000-000086020000}"/>
    <cellStyle name="Normal 3 4 2 2 2 4" xfId="945" xr:uid="{00000000-0005-0000-0000-000087020000}"/>
    <cellStyle name="Normal 3 4 2 2 3" xfId="385" xr:uid="{00000000-0005-0000-0000-000088020000}"/>
    <cellStyle name="Normal 3 4 2 2 3 2" xfId="667" xr:uid="{00000000-0005-0000-0000-000089020000}"/>
    <cellStyle name="Normal 3 4 2 2 3 3" xfId="947" xr:uid="{00000000-0005-0000-0000-00008A020000}"/>
    <cellStyle name="Normal 3 4 2 2 4" xfId="530" xr:uid="{00000000-0005-0000-0000-00008B020000}"/>
    <cellStyle name="Normal 3 4 2 2 5" xfId="810" xr:uid="{00000000-0005-0000-0000-00008C020000}"/>
    <cellStyle name="Normal 3 4 2 3" xfId="386" xr:uid="{00000000-0005-0000-0000-00008D020000}"/>
    <cellStyle name="Normal 3 4 2 3 2" xfId="387" xr:uid="{00000000-0005-0000-0000-00008E020000}"/>
    <cellStyle name="Normal 3 4 2 3 2 2" xfId="669" xr:uid="{00000000-0005-0000-0000-00008F020000}"/>
    <cellStyle name="Normal 3 4 2 3 2 3" xfId="949" xr:uid="{00000000-0005-0000-0000-000090020000}"/>
    <cellStyle name="Normal 3 4 2 3 3" xfId="668" xr:uid="{00000000-0005-0000-0000-000091020000}"/>
    <cellStyle name="Normal 3 4 2 3 4" xfId="948" xr:uid="{00000000-0005-0000-0000-000092020000}"/>
    <cellStyle name="Normal 3 4 2 4" xfId="388" xr:uid="{00000000-0005-0000-0000-000093020000}"/>
    <cellStyle name="Normal 3 4 2 4 2" xfId="670" xr:uid="{00000000-0005-0000-0000-000094020000}"/>
    <cellStyle name="Normal 3 4 2 4 3" xfId="950" xr:uid="{00000000-0005-0000-0000-000095020000}"/>
    <cellStyle name="Normal 3 4 2 5" xfId="496" xr:uid="{00000000-0005-0000-0000-000096020000}"/>
    <cellStyle name="Normal 3 4 2 6" xfId="776" xr:uid="{00000000-0005-0000-0000-000097020000}"/>
    <cellStyle name="Normal 3 4 3" xfId="230" xr:uid="{00000000-0005-0000-0000-000098020000}"/>
    <cellStyle name="Normal 3 4 3 2" xfId="389" xr:uid="{00000000-0005-0000-0000-000099020000}"/>
    <cellStyle name="Normal 3 4 3 2 2" xfId="390" xr:uid="{00000000-0005-0000-0000-00009A020000}"/>
    <cellStyle name="Normal 3 4 3 2 2 2" xfId="672" xr:uid="{00000000-0005-0000-0000-00009B020000}"/>
    <cellStyle name="Normal 3 4 3 2 2 3" xfId="952" xr:uid="{00000000-0005-0000-0000-00009C020000}"/>
    <cellStyle name="Normal 3 4 3 2 3" xfId="671" xr:uid="{00000000-0005-0000-0000-00009D020000}"/>
    <cellStyle name="Normal 3 4 3 2 4" xfId="951" xr:uid="{00000000-0005-0000-0000-00009E020000}"/>
    <cellStyle name="Normal 3 4 3 3" xfId="391" xr:uid="{00000000-0005-0000-0000-00009F020000}"/>
    <cellStyle name="Normal 3 4 3 3 2" xfId="673" xr:uid="{00000000-0005-0000-0000-0000A0020000}"/>
    <cellStyle name="Normal 3 4 3 3 3" xfId="953" xr:uid="{00000000-0005-0000-0000-0000A1020000}"/>
    <cellStyle name="Normal 3 4 3 4" xfId="513" xr:uid="{00000000-0005-0000-0000-0000A2020000}"/>
    <cellStyle name="Normal 3 4 3 5" xfId="793" xr:uid="{00000000-0005-0000-0000-0000A3020000}"/>
    <cellStyle name="Normal 3 4 4" xfId="392" xr:uid="{00000000-0005-0000-0000-0000A4020000}"/>
    <cellStyle name="Normal 3 4 4 2" xfId="393" xr:uid="{00000000-0005-0000-0000-0000A5020000}"/>
    <cellStyle name="Normal 3 4 4 2 2" xfId="675" xr:uid="{00000000-0005-0000-0000-0000A6020000}"/>
    <cellStyle name="Normal 3 4 4 2 3" xfId="955" xr:uid="{00000000-0005-0000-0000-0000A7020000}"/>
    <cellStyle name="Normal 3 4 4 3" xfId="674" xr:uid="{00000000-0005-0000-0000-0000A8020000}"/>
    <cellStyle name="Normal 3 4 4 4" xfId="954" xr:uid="{00000000-0005-0000-0000-0000A9020000}"/>
    <cellStyle name="Normal 3 4 5" xfId="394" xr:uid="{00000000-0005-0000-0000-0000AA020000}"/>
    <cellStyle name="Normal 3 4 5 2" xfId="676" xr:uid="{00000000-0005-0000-0000-0000AB020000}"/>
    <cellStyle name="Normal 3 4 5 3" xfId="956" xr:uid="{00000000-0005-0000-0000-0000AC020000}"/>
    <cellStyle name="Normal 3 4 6" xfId="479" xr:uid="{00000000-0005-0000-0000-0000AD020000}"/>
    <cellStyle name="Normal 3 4 7" xfId="759" xr:uid="{00000000-0005-0000-0000-0000AE020000}"/>
    <cellStyle name="Normal 3 5" xfId="147" xr:uid="{00000000-0005-0000-0000-0000AF020000}"/>
    <cellStyle name="Normal 3 5 2" xfId="214" xr:uid="{00000000-0005-0000-0000-0000B0020000}"/>
    <cellStyle name="Normal 3 5 2 2" xfId="248" xr:uid="{00000000-0005-0000-0000-0000B1020000}"/>
    <cellStyle name="Normal 3 5 2 2 2" xfId="395" xr:uid="{00000000-0005-0000-0000-0000B2020000}"/>
    <cellStyle name="Normal 3 5 2 2 2 2" xfId="396" xr:uid="{00000000-0005-0000-0000-0000B3020000}"/>
    <cellStyle name="Normal 3 5 2 2 2 2 2" xfId="678" xr:uid="{00000000-0005-0000-0000-0000B4020000}"/>
    <cellStyle name="Normal 3 5 2 2 2 2 3" xfId="958" xr:uid="{00000000-0005-0000-0000-0000B5020000}"/>
    <cellStyle name="Normal 3 5 2 2 2 3" xfId="677" xr:uid="{00000000-0005-0000-0000-0000B6020000}"/>
    <cellStyle name="Normal 3 5 2 2 2 4" xfId="957" xr:uid="{00000000-0005-0000-0000-0000B7020000}"/>
    <cellStyle name="Normal 3 5 2 2 3" xfId="397" xr:uid="{00000000-0005-0000-0000-0000B8020000}"/>
    <cellStyle name="Normal 3 5 2 2 3 2" xfId="679" xr:uid="{00000000-0005-0000-0000-0000B9020000}"/>
    <cellStyle name="Normal 3 5 2 2 3 3" xfId="959" xr:uid="{00000000-0005-0000-0000-0000BA020000}"/>
    <cellStyle name="Normal 3 5 2 2 4" xfId="531" xr:uid="{00000000-0005-0000-0000-0000BB020000}"/>
    <cellStyle name="Normal 3 5 2 2 5" xfId="811" xr:uid="{00000000-0005-0000-0000-0000BC020000}"/>
    <cellStyle name="Normal 3 5 2 3" xfId="398" xr:uid="{00000000-0005-0000-0000-0000BD020000}"/>
    <cellStyle name="Normal 3 5 2 3 2" xfId="399" xr:uid="{00000000-0005-0000-0000-0000BE020000}"/>
    <cellStyle name="Normal 3 5 2 3 2 2" xfId="681" xr:uid="{00000000-0005-0000-0000-0000BF020000}"/>
    <cellStyle name="Normal 3 5 2 3 2 3" xfId="961" xr:uid="{00000000-0005-0000-0000-0000C0020000}"/>
    <cellStyle name="Normal 3 5 2 3 3" xfId="680" xr:uid="{00000000-0005-0000-0000-0000C1020000}"/>
    <cellStyle name="Normal 3 5 2 3 4" xfId="960" xr:uid="{00000000-0005-0000-0000-0000C2020000}"/>
    <cellStyle name="Normal 3 5 2 4" xfId="400" xr:uid="{00000000-0005-0000-0000-0000C3020000}"/>
    <cellStyle name="Normal 3 5 2 4 2" xfId="682" xr:uid="{00000000-0005-0000-0000-0000C4020000}"/>
    <cellStyle name="Normal 3 5 2 4 3" xfId="962" xr:uid="{00000000-0005-0000-0000-0000C5020000}"/>
    <cellStyle name="Normal 3 5 2 5" xfId="497" xr:uid="{00000000-0005-0000-0000-0000C6020000}"/>
    <cellStyle name="Normal 3 5 2 6" xfId="777" xr:uid="{00000000-0005-0000-0000-0000C7020000}"/>
    <cellStyle name="Normal 3 5 3" xfId="231" xr:uid="{00000000-0005-0000-0000-0000C8020000}"/>
    <cellStyle name="Normal 3 5 3 2" xfId="401" xr:uid="{00000000-0005-0000-0000-0000C9020000}"/>
    <cellStyle name="Normal 3 5 3 2 2" xfId="402" xr:uid="{00000000-0005-0000-0000-0000CA020000}"/>
    <cellStyle name="Normal 3 5 3 2 2 2" xfId="684" xr:uid="{00000000-0005-0000-0000-0000CB020000}"/>
    <cellStyle name="Normal 3 5 3 2 2 3" xfId="964" xr:uid="{00000000-0005-0000-0000-0000CC020000}"/>
    <cellStyle name="Normal 3 5 3 2 3" xfId="683" xr:uid="{00000000-0005-0000-0000-0000CD020000}"/>
    <cellStyle name="Normal 3 5 3 2 4" xfId="963" xr:uid="{00000000-0005-0000-0000-0000CE020000}"/>
    <cellStyle name="Normal 3 5 3 3" xfId="403" xr:uid="{00000000-0005-0000-0000-0000CF020000}"/>
    <cellStyle name="Normal 3 5 3 3 2" xfId="685" xr:uid="{00000000-0005-0000-0000-0000D0020000}"/>
    <cellStyle name="Normal 3 5 3 3 3" xfId="965" xr:uid="{00000000-0005-0000-0000-0000D1020000}"/>
    <cellStyle name="Normal 3 5 3 4" xfId="514" xr:uid="{00000000-0005-0000-0000-0000D2020000}"/>
    <cellStyle name="Normal 3 5 3 5" xfId="794" xr:uid="{00000000-0005-0000-0000-0000D3020000}"/>
    <cellStyle name="Normal 3 5 4" xfId="404" xr:uid="{00000000-0005-0000-0000-0000D4020000}"/>
    <cellStyle name="Normal 3 5 4 2" xfId="405" xr:uid="{00000000-0005-0000-0000-0000D5020000}"/>
    <cellStyle name="Normal 3 5 4 2 2" xfId="687" xr:uid="{00000000-0005-0000-0000-0000D6020000}"/>
    <cellStyle name="Normal 3 5 4 2 3" xfId="967" xr:uid="{00000000-0005-0000-0000-0000D7020000}"/>
    <cellStyle name="Normal 3 5 4 3" xfId="686" xr:uid="{00000000-0005-0000-0000-0000D8020000}"/>
    <cellStyle name="Normal 3 5 4 4" xfId="966" xr:uid="{00000000-0005-0000-0000-0000D9020000}"/>
    <cellStyle name="Normal 3 5 5" xfId="406" xr:uid="{00000000-0005-0000-0000-0000DA020000}"/>
    <cellStyle name="Normal 3 5 5 2" xfId="688" xr:uid="{00000000-0005-0000-0000-0000DB020000}"/>
    <cellStyle name="Normal 3 5 5 3" xfId="968" xr:uid="{00000000-0005-0000-0000-0000DC020000}"/>
    <cellStyle name="Normal 3 5 6" xfId="480" xr:uid="{00000000-0005-0000-0000-0000DD020000}"/>
    <cellStyle name="Normal 3 5 7" xfId="760" xr:uid="{00000000-0005-0000-0000-0000DE020000}"/>
    <cellStyle name="Normal 3 6" xfId="148" xr:uid="{00000000-0005-0000-0000-0000DF020000}"/>
    <cellStyle name="Normal 3 6 2" xfId="215" xr:uid="{00000000-0005-0000-0000-0000E0020000}"/>
    <cellStyle name="Normal 3 6 2 2" xfId="249" xr:uid="{00000000-0005-0000-0000-0000E1020000}"/>
    <cellStyle name="Normal 3 6 2 2 2" xfId="407" xr:uid="{00000000-0005-0000-0000-0000E2020000}"/>
    <cellStyle name="Normal 3 6 2 2 2 2" xfId="408" xr:uid="{00000000-0005-0000-0000-0000E3020000}"/>
    <cellStyle name="Normal 3 6 2 2 2 2 2" xfId="690" xr:uid="{00000000-0005-0000-0000-0000E4020000}"/>
    <cellStyle name="Normal 3 6 2 2 2 2 3" xfId="970" xr:uid="{00000000-0005-0000-0000-0000E5020000}"/>
    <cellStyle name="Normal 3 6 2 2 2 3" xfId="689" xr:uid="{00000000-0005-0000-0000-0000E6020000}"/>
    <cellStyle name="Normal 3 6 2 2 2 4" xfId="969" xr:uid="{00000000-0005-0000-0000-0000E7020000}"/>
    <cellStyle name="Normal 3 6 2 2 3" xfId="409" xr:uid="{00000000-0005-0000-0000-0000E8020000}"/>
    <cellStyle name="Normal 3 6 2 2 3 2" xfId="691" xr:uid="{00000000-0005-0000-0000-0000E9020000}"/>
    <cellStyle name="Normal 3 6 2 2 3 3" xfId="971" xr:uid="{00000000-0005-0000-0000-0000EA020000}"/>
    <cellStyle name="Normal 3 6 2 2 4" xfId="532" xr:uid="{00000000-0005-0000-0000-0000EB020000}"/>
    <cellStyle name="Normal 3 6 2 2 5" xfId="812" xr:uid="{00000000-0005-0000-0000-0000EC020000}"/>
    <cellStyle name="Normal 3 6 2 3" xfId="410" xr:uid="{00000000-0005-0000-0000-0000ED020000}"/>
    <cellStyle name="Normal 3 6 2 3 2" xfId="411" xr:uid="{00000000-0005-0000-0000-0000EE020000}"/>
    <cellStyle name="Normal 3 6 2 3 2 2" xfId="693" xr:uid="{00000000-0005-0000-0000-0000EF020000}"/>
    <cellStyle name="Normal 3 6 2 3 2 3" xfId="973" xr:uid="{00000000-0005-0000-0000-0000F0020000}"/>
    <cellStyle name="Normal 3 6 2 3 3" xfId="692" xr:uid="{00000000-0005-0000-0000-0000F1020000}"/>
    <cellStyle name="Normal 3 6 2 3 4" xfId="972" xr:uid="{00000000-0005-0000-0000-0000F2020000}"/>
    <cellStyle name="Normal 3 6 2 4" xfId="412" xr:uid="{00000000-0005-0000-0000-0000F3020000}"/>
    <cellStyle name="Normal 3 6 2 4 2" xfId="694" xr:uid="{00000000-0005-0000-0000-0000F4020000}"/>
    <cellStyle name="Normal 3 6 2 4 3" xfId="974" xr:uid="{00000000-0005-0000-0000-0000F5020000}"/>
    <cellStyle name="Normal 3 6 2 5" xfId="498" xr:uid="{00000000-0005-0000-0000-0000F6020000}"/>
    <cellStyle name="Normal 3 6 2 6" xfId="778" xr:uid="{00000000-0005-0000-0000-0000F7020000}"/>
    <cellStyle name="Normal 3 6 3" xfId="232" xr:uid="{00000000-0005-0000-0000-0000F8020000}"/>
    <cellStyle name="Normal 3 6 3 2" xfId="413" xr:uid="{00000000-0005-0000-0000-0000F9020000}"/>
    <cellStyle name="Normal 3 6 3 2 2" xfId="414" xr:uid="{00000000-0005-0000-0000-0000FA020000}"/>
    <cellStyle name="Normal 3 6 3 2 2 2" xfId="696" xr:uid="{00000000-0005-0000-0000-0000FB020000}"/>
    <cellStyle name="Normal 3 6 3 2 2 3" xfId="976" xr:uid="{00000000-0005-0000-0000-0000FC020000}"/>
    <cellStyle name="Normal 3 6 3 2 3" xfId="695" xr:uid="{00000000-0005-0000-0000-0000FD020000}"/>
    <cellStyle name="Normal 3 6 3 2 4" xfId="975" xr:uid="{00000000-0005-0000-0000-0000FE020000}"/>
    <cellStyle name="Normal 3 6 3 3" xfId="415" xr:uid="{00000000-0005-0000-0000-0000FF020000}"/>
    <cellStyle name="Normal 3 6 3 3 2" xfId="697" xr:uid="{00000000-0005-0000-0000-000000030000}"/>
    <cellStyle name="Normal 3 6 3 3 3" xfId="977" xr:uid="{00000000-0005-0000-0000-000001030000}"/>
    <cellStyle name="Normal 3 6 3 4" xfId="515" xr:uid="{00000000-0005-0000-0000-000002030000}"/>
    <cellStyle name="Normal 3 6 3 5" xfId="795" xr:uid="{00000000-0005-0000-0000-000003030000}"/>
    <cellStyle name="Normal 3 6 4" xfId="416" xr:uid="{00000000-0005-0000-0000-000004030000}"/>
    <cellStyle name="Normal 3 6 4 2" xfId="417" xr:uid="{00000000-0005-0000-0000-000005030000}"/>
    <cellStyle name="Normal 3 6 4 2 2" xfId="699" xr:uid="{00000000-0005-0000-0000-000006030000}"/>
    <cellStyle name="Normal 3 6 4 2 3" xfId="979" xr:uid="{00000000-0005-0000-0000-000007030000}"/>
    <cellStyle name="Normal 3 6 4 3" xfId="698" xr:uid="{00000000-0005-0000-0000-000008030000}"/>
    <cellStyle name="Normal 3 6 4 4" xfId="978" xr:uid="{00000000-0005-0000-0000-000009030000}"/>
    <cellStyle name="Normal 3 6 5" xfId="418" xr:uid="{00000000-0005-0000-0000-00000A030000}"/>
    <cellStyle name="Normal 3 6 5 2" xfId="700" xr:uid="{00000000-0005-0000-0000-00000B030000}"/>
    <cellStyle name="Normal 3 6 5 3" xfId="980" xr:uid="{00000000-0005-0000-0000-00000C030000}"/>
    <cellStyle name="Normal 3 6 6" xfId="481" xr:uid="{00000000-0005-0000-0000-00000D030000}"/>
    <cellStyle name="Normal 3 6 7" xfId="761" xr:uid="{00000000-0005-0000-0000-00000E030000}"/>
    <cellStyle name="Normal 3 7" xfId="149" xr:uid="{00000000-0005-0000-0000-00000F030000}"/>
    <cellStyle name="Normal 3 7 2" xfId="216" xr:uid="{00000000-0005-0000-0000-000010030000}"/>
    <cellStyle name="Normal 3 7 2 2" xfId="250" xr:uid="{00000000-0005-0000-0000-000011030000}"/>
    <cellStyle name="Normal 3 7 2 2 2" xfId="419" xr:uid="{00000000-0005-0000-0000-000012030000}"/>
    <cellStyle name="Normal 3 7 2 2 2 2" xfId="420" xr:uid="{00000000-0005-0000-0000-000013030000}"/>
    <cellStyle name="Normal 3 7 2 2 2 2 2" xfId="702" xr:uid="{00000000-0005-0000-0000-000014030000}"/>
    <cellStyle name="Normal 3 7 2 2 2 2 3" xfId="982" xr:uid="{00000000-0005-0000-0000-000015030000}"/>
    <cellStyle name="Normal 3 7 2 2 2 3" xfId="701" xr:uid="{00000000-0005-0000-0000-000016030000}"/>
    <cellStyle name="Normal 3 7 2 2 2 4" xfId="981" xr:uid="{00000000-0005-0000-0000-000017030000}"/>
    <cellStyle name="Normal 3 7 2 2 3" xfId="421" xr:uid="{00000000-0005-0000-0000-000018030000}"/>
    <cellStyle name="Normal 3 7 2 2 3 2" xfId="703" xr:uid="{00000000-0005-0000-0000-000019030000}"/>
    <cellStyle name="Normal 3 7 2 2 3 3" xfId="983" xr:uid="{00000000-0005-0000-0000-00001A030000}"/>
    <cellStyle name="Normal 3 7 2 2 4" xfId="533" xr:uid="{00000000-0005-0000-0000-00001B030000}"/>
    <cellStyle name="Normal 3 7 2 2 5" xfId="813" xr:uid="{00000000-0005-0000-0000-00001C030000}"/>
    <cellStyle name="Normal 3 7 2 3" xfId="422" xr:uid="{00000000-0005-0000-0000-00001D030000}"/>
    <cellStyle name="Normal 3 7 2 3 2" xfId="423" xr:uid="{00000000-0005-0000-0000-00001E030000}"/>
    <cellStyle name="Normal 3 7 2 3 2 2" xfId="705" xr:uid="{00000000-0005-0000-0000-00001F030000}"/>
    <cellStyle name="Normal 3 7 2 3 2 3" xfId="985" xr:uid="{00000000-0005-0000-0000-000020030000}"/>
    <cellStyle name="Normal 3 7 2 3 3" xfId="704" xr:uid="{00000000-0005-0000-0000-000021030000}"/>
    <cellStyle name="Normal 3 7 2 3 4" xfId="984" xr:uid="{00000000-0005-0000-0000-000022030000}"/>
    <cellStyle name="Normal 3 7 2 4" xfId="424" xr:uid="{00000000-0005-0000-0000-000023030000}"/>
    <cellStyle name="Normal 3 7 2 4 2" xfId="706" xr:uid="{00000000-0005-0000-0000-000024030000}"/>
    <cellStyle name="Normal 3 7 2 4 3" xfId="986" xr:uid="{00000000-0005-0000-0000-000025030000}"/>
    <cellStyle name="Normal 3 7 2 5" xfId="499" xr:uid="{00000000-0005-0000-0000-000026030000}"/>
    <cellStyle name="Normal 3 7 2 6" xfId="779" xr:uid="{00000000-0005-0000-0000-000027030000}"/>
    <cellStyle name="Normal 3 7 3" xfId="233" xr:uid="{00000000-0005-0000-0000-000028030000}"/>
    <cellStyle name="Normal 3 7 3 2" xfId="425" xr:uid="{00000000-0005-0000-0000-000029030000}"/>
    <cellStyle name="Normal 3 7 3 2 2" xfId="426" xr:uid="{00000000-0005-0000-0000-00002A030000}"/>
    <cellStyle name="Normal 3 7 3 2 2 2" xfId="708" xr:uid="{00000000-0005-0000-0000-00002B030000}"/>
    <cellStyle name="Normal 3 7 3 2 2 3" xfId="988" xr:uid="{00000000-0005-0000-0000-00002C030000}"/>
    <cellStyle name="Normal 3 7 3 2 3" xfId="707" xr:uid="{00000000-0005-0000-0000-00002D030000}"/>
    <cellStyle name="Normal 3 7 3 2 4" xfId="987" xr:uid="{00000000-0005-0000-0000-00002E030000}"/>
    <cellStyle name="Normal 3 7 3 3" xfId="427" xr:uid="{00000000-0005-0000-0000-00002F030000}"/>
    <cellStyle name="Normal 3 7 3 3 2" xfId="709" xr:uid="{00000000-0005-0000-0000-000030030000}"/>
    <cellStyle name="Normal 3 7 3 3 3" xfId="989" xr:uid="{00000000-0005-0000-0000-000031030000}"/>
    <cellStyle name="Normal 3 7 3 4" xfId="516" xr:uid="{00000000-0005-0000-0000-000032030000}"/>
    <cellStyle name="Normal 3 7 3 5" xfId="796" xr:uid="{00000000-0005-0000-0000-000033030000}"/>
    <cellStyle name="Normal 3 7 4" xfId="428" xr:uid="{00000000-0005-0000-0000-000034030000}"/>
    <cellStyle name="Normal 3 7 4 2" xfId="429" xr:uid="{00000000-0005-0000-0000-000035030000}"/>
    <cellStyle name="Normal 3 7 4 2 2" xfId="711" xr:uid="{00000000-0005-0000-0000-000036030000}"/>
    <cellStyle name="Normal 3 7 4 2 3" xfId="991" xr:uid="{00000000-0005-0000-0000-000037030000}"/>
    <cellStyle name="Normal 3 7 4 3" xfId="710" xr:uid="{00000000-0005-0000-0000-000038030000}"/>
    <cellStyle name="Normal 3 7 4 4" xfId="990" xr:uid="{00000000-0005-0000-0000-000039030000}"/>
    <cellStyle name="Normal 3 7 5" xfId="430" xr:uid="{00000000-0005-0000-0000-00003A030000}"/>
    <cellStyle name="Normal 3 7 5 2" xfId="712" xr:uid="{00000000-0005-0000-0000-00003B030000}"/>
    <cellStyle name="Normal 3 7 5 3" xfId="992" xr:uid="{00000000-0005-0000-0000-00003C030000}"/>
    <cellStyle name="Normal 3 7 6" xfId="482" xr:uid="{00000000-0005-0000-0000-00003D030000}"/>
    <cellStyle name="Normal 3 7 7" xfId="762" xr:uid="{00000000-0005-0000-0000-00003E030000}"/>
    <cellStyle name="Normal 3 8" xfId="150" xr:uid="{00000000-0005-0000-0000-00003F030000}"/>
    <cellStyle name="Normal 3 8 2" xfId="217" xr:uid="{00000000-0005-0000-0000-000040030000}"/>
    <cellStyle name="Normal 3 8 2 2" xfId="251" xr:uid="{00000000-0005-0000-0000-000041030000}"/>
    <cellStyle name="Normal 3 8 2 2 2" xfId="431" xr:uid="{00000000-0005-0000-0000-000042030000}"/>
    <cellStyle name="Normal 3 8 2 2 2 2" xfId="432" xr:uid="{00000000-0005-0000-0000-000043030000}"/>
    <cellStyle name="Normal 3 8 2 2 2 2 2" xfId="714" xr:uid="{00000000-0005-0000-0000-000044030000}"/>
    <cellStyle name="Normal 3 8 2 2 2 2 3" xfId="994" xr:uid="{00000000-0005-0000-0000-000045030000}"/>
    <cellStyle name="Normal 3 8 2 2 2 3" xfId="713" xr:uid="{00000000-0005-0000-0000-000046030000}"/>
    <cellStyle name="Normal 3 8 2 2 2 4" xfId="993" xr:uid="{00000000-0005-0000-0000-000047030000}"/>
    <cellStyle name="Normal 3 8 2 2 3" xfId="433" xr:uid="{00000000-0005-0000-0000-000048030000}"/>
    <cellStyle name="Normal 3 8 2 2 3 2" xfId="715" xr:uid="{00000000-0005-0000-0000-000049030000}"/>
    <cellStyle name="Normal 3 8 2 2 3 3" xfId="995" xr:uid="{00000000-0005-0000-0000-00004A030000}"/>
    <cellStyle name="Normal 3 8 2 2 4" xfId="534" xr:uid="{00000000-0005-0000-0000-00004B030000}"/>
    <cellStyle name="Normal 3 8 2 2 5" xfId="814" xr:uid="{00000000-0005-0000-0000-00004C030000}"/>
    <cellStyle name="Normal 3 8 2 3" xfId="434" xr:uid="{00000000-0005-0000-0000-00004D030000}"/>
    <cellStyle name="Normal 3 8 2 3 2" xfId="435" xr:uid="{00000000-0005-0000-0000-00004E030000}"/>
    <cellStyle name="Normal 3 8 2 3 2 2" xfId="717" xr:uid="{00000000-0005-0000-0000-00004F030000}"/>
    <cellStyle name="Normal 3 8 2 3 2 3" xfId="997" xr:uid="{00000000-0005-0000-0000-000050030000}"/>
    <cellStyle name="Normal 3 8 2 3 3" xfId="716" xr:uid="{00000000-0005-0000-0000-000051030000}"/>
    <cellStyle name="Normal 3 8 2 3 4" xfId="996" xr:uid="{00000000-0005-0000-0000-000052030000}"/>
    <cellStyle name="Normal 3 8 2 4" xfId="436" xr:uid="{00000000-0005-0000-0000-000053030000}"/>
    <cellStyle name="Normal 3 8 2 4 2" xfId="718" xr:uid="{00000000-0005-0000-0000-000054030000}"/>
    <cellStyle name="Normal 3 8 2 4 3" xfId="998" xr:uid="{00000000-0005-0000-0000-000055030000}"/>
    <cellStyle name="Normal 3 8 2 5" xfId="500" xr:uid="{00000000-0005-0000-0000-000056030000}"/>
    <cellStyle name="Normal 3 8 2 6" xfId="780" xr:uid="{00000000-0005-0000-0000-000057030000}"/>
    <cellStyle name="Normal 3 8 3" xfId="234" xr:uid="{00000000-0005-0000-0000-000058030000}"/>
    <cellStyle name="Normal 3 8 3 2" xfId="437" xr:uid="{00000000-0005-0000-0000-000059030000}"/>
    <cellStyle name="Normal 3 8 3 2 2" xfId="438" xr:uid="{00000000-0005-0000-0000-00005A030000}"/>
    <cellStyle name="Normal 3 8 3 2 2 2" xfId="720" xr:uid="{00000000-0005-0000-0000-00005B030000}"/>
    <cellStyle name="Normal 3 8 3 2 2 3" xfId="1000" xr:uid="{00000000-0005-0000-0000-00005C030000}"/>
    <cellStyle name="Normal 3 8 3 2 3" xfId="719" xr:uid="{00000000-0005-0000-0000-00005D030000}"/>
    <cellStyle name="Normal 3 8 3 2 4" xfId="999" xr:uid="{00000000-0005-0000-0000-00005E030000}"/>
    <cellStyle name="Normal 3 8 3 3" xfId="439" xr:uid="{00000000-0005-0000-0000-00005F030000}"/>
    <cellStyle name="Normal 3 8 3 3 2" xfId="721" xr:uid="{00000000-0005-0000-0000-000060030000}"/>
    <cellStyle name="Normal 3 8 3 3 3" xfId="1001" xr:uid="{00000000-0005-0000-0000-000061030000}"/>
    <cellStyle name="Normal 3 8 3 4" xfId="517" xr:uid="{00000000-0005-0000-0000-000062030000}"/>
    <cellStyle name="Normal 3 8 3 5" xfId="797" xr:uid="{00000000-0005-0000-0000-000063030000}"/>
    <cellStyle name="Normal 3 8 4" xfId="440" xr:uid="{00000000-0005-0000-0000-000064030000}"/>
    <cellStyle name="Normal 3 8 4 2" xfId="441" xr:uid="{00000000-0005-0000-0000-000065030000}"/>
    <cellStyle name="Normal 3 8 4 2 2" xfId="723" xr:uid="{00000000-0005-0000-0000-000066030000}"/>
    <cellStyle name="Normal 3 8 4 2 3" xfId="1003" xr:uid="{00000000-0005-0000-0000-000067030000}"/>
    <cellStyle name="Normal 3 8 4 3" xfId="722" xr:uid="{00000000-0005-0000-0000-000068030000}"/>
    <cellStyle name="Normal 3 8 4 4" xfId="1002" xr:uid="{00000000-0005-0000-0000-000069030000}"/>
    <cellStyle name="Normal 3 8 5" xfId="442" xr:uid="{00000000-0005-0000-0000-00006A030000}"/>
    <cellStyle name="Normal 3 8 5 2" xfId="724" xr:uid="{00000000-0005-0000-0000-00006B030000}"/>
    <cellStyle name="Normal 3 8 5 3" xfId="1004" xr:uid="{00000000-0005-0000-0000-00006C030000}"/>
    <cellStyle name="Normal 3 8 6" xfId="483" xr:uid="{00000000-0005-0000-0000-00006D030000}"/>
    <cellStyle name="Normal 3 8 7" xfId="763" xr:uid="{00000000-0005-0000-0000-00006E030000}"/>
    <cellStyle name="Normal 3 9" xfId="151" xr:uid="{00000000-0005-0000-0000-00006F030000}"/>
    <cellStyle name="Normal 3 9 2" xfId="218" xr:uid="{00000000-0005-0000-0000-000070030000}"/>
    <cellStyle name="Normal 3 9 2 2" xfId="252" xr:uid="{00000000-0005-0000-0000-000071030000}"/>
    <cellStyle name="Normal 3 9 2 2 2" xfId="443" xr:uid="{00000000-0005-0000-0000-000072030000}"/>
    <cellStyle name="Normal 3 9 2 2 2 2" xfId="444" xr:uid="{00000000-0005-0000-0000-000073030000}"/>
    <cellStyle name="Normal 3 9 2 2 2 2 2" xfId="726" xr:uid="{00000000-0005-0000-0000-000074030000}"/>
    <cellStyle name="Normal 3 9 2 2 2 2 3" xfId="1006" xr:uid="{00000000-0005-0000-0000-000075030000}"/>
    <cellStyle name="Normal 3 9 2 2 2 3" xfId="725" xr:uid="{00000000-0005-0000-0000-000076030000}"/>
    <cellStyle name="Normal 3 9 2 2 2 4" xfId="1005" xr:uid="{00000000-0005-0000-0000-000077030000}"/>
    <cellStyle name="Normal 3 9 2 2 3" xfId="445" xr:uid="{00000000-0005-0000-0000-000078030000}"/>
    <cellStyle name="Normal 3 9 2 2 3 2" xfId="727" xr:uid="{00000000-0005-0000-0000-000079030000}"/>
    <cellStyle name="Normal 3 9 2 2 3 3" xfId="1007" xr:uid="{00000000-0005-0000-0000-00007A030000}"/>
    <cellStyle name="Normal 3 9 2 2 4" xfId="535" xr:uid="{00000000-0005-0000-0000-00007B030000}"/>
    <cellStyle name="Normal 3 9 2 2 5" xfId="815" xr:uid="{00000000-0005-0000-0000-00007C030000}"/>
    <cellStyle name="Normal 3 9 2 3" xfId="446" xr:uid="{00000000-0005-0000-0000-00007D030000}"/>
    <cellStyle name="Normal 3 9 2 3 2" xfId="447" xr:uid="{00000000-0005-0000-0000-00007E030000}"/>
    <cellStyle name="Normal 3 9 2 3 2 2" xfId="729" xr:uid="{00000000-0005-0000-0000-00007F030000}"/>
    <cellStyle name="Normal 3 9 2 3 2 3" xfId="1009" xr:uid="{00000000-0005-0000-0000-000080030000}"/>
    <cellStyle name="Normal 3 9 2 3 3" xfId="728" xr:uid="{00000000-0005-0000-0000-000081030000}"/>
    <cellStyle name="Normal 3 9 2 3 4" xfId="1008" xr:uid="{00000000-0005-0000-0000-000082030000}"/>
    <cellStyle name="Normal 3 9 2 4" xfId="448" xr:uid="{00000000-0005-0000-0000-000083030000}"/>
    <cellStyle name="Normal 3 9 2 4 2" xfId="730" xr:uid="{00000000-0005-0000-0000-000084030000}"/>
    <cellStyle name="Normal 3 9 2 4 3" xfId="1010" xr:uid="{00000000-0005-0000-0000-000085030000}"/>
    <cellStyle name="Normal 3 9 2 5" xfId="501" xr:uid="{00000000-0005-0000-0000-000086030000}"/>
    <cellStyle name="Normal 3 9 2 6" xfId="781" xr:uid="{00000000-0005-0000-0000-000087030000}"/>
    <cellStyle name="Normal 3 9 3" xfId="235" xr:uid="{00000000-0005-0000-0000-000088030000}"/>
    <cellStyle name="Normal 3 9 3 2" xfId="449" xr:uid="{00000000-0005-0000-0000-000089030000}"/>
    <cellStyle name="Normal 3 9 3 2 2" xfId="450" xr:uid="{00000000-0005-0000-0000-00008A030000}"/>
    <cellStyle name="Normal 3 9 3 2 2 2" xfId="732" xr:uid="{00000000-0005-0000-0000-00008B030000}"/>
    <cellStyle name="Normal 3 9 3 2 2 3" xfId="1012" xr:uid="{00000000-0005-0000-0000-00008C030000}"/>
    <cellStyle name="Normal 3 9 3 2 3" xfId="731" xr:uid="{00000000-0005-0000-0000-00008D030000}"/>
    <cellStyle name="Normal 3 9 3 2 4" xfId="1011" xr:uid="{00000000-0005-0000-0000-00008E030000}"/>
    <cellStyle name="Normal 3 9 3 3" xfId="451" xr:uid="{00000000-0005-0000-0000-00008F030000}"/>
    <cellStyle name="Normal 3 9 3 3 2" xfId="733" xr:uid="{00000000-0005-0000-0000-000090030000}"/>
    <cellStyle name="Normal 3 9 3 3 3" xfId="1013" xr:uid="{00000000-0005-0000-0000-000091030000}"/>
    <cellStyle name="Normal 3 9 3 4" xfId="518" xr:uid="{00000000-0005-0000-0000-000092030000}"/>
    <cellStyle name="Normal 3 9 3 5" xfId="798" xr:uid="{00000000-0005-0000-0000-000093030000}"/>
    <cellStyle name="Normal 3 9 4" xfId="452" xr:uid="{00000000-0005-0000-0000-000094030000}"/>
    <cellStyle name="Normal 3 9 4 2" xfId="453" xr:uid="{00000000-0005-0000-0000-000095030000}"/>
    <cellStyle name="Normal 3 9 4 2 2" xfId="735" xr:uid="{00000000-0005-0000-0000-000096030000}"/>
    <cellStyle name="Normal 3 9 4 2 3" xfId="1015" xr:uid="{00000000-0005-0000-0000-000097030000}"/>
    <cellStyle name="Normal 3 9 4 3" xfId="734" xr:uid="{00000000-0005-0000-0000-000098030000}"/>
    <cellStyle name="Normal 3 9 4 4" xfId="1014" xr:uid="{00000000-0005-0000-0000-000099030000}"/>
    <cellStyle name="Normal 3 9 5" xfId="454" xr:uid="{00000000-0005-0000-0000-00009A030000}"/>
    <cellStyle name="Normal 3 9 5 2" xfId="736" xr:uid="{00000000-0005-0000-0000-00009B030000}"/>
    <cellStyle name="Normal 3 9 5 3" xfId="1016" xr:uid="{00000000-0005-0000-0000-00009C030000}"/>
    <cellStyle name="Normal 3 9 6" xfId="484" xr:uid="{00000000-0005-0000-0000-00009D030000}"/>
    <cellStyle name="Normal 3 9 7" xfId="764" xr:uid="{00000000-0005-0000-0000-00009E030000}"/>
    <cellStyle name="Normal 4" xfId="152" xr:uid="{00000000-0005-0000-0000-00009F030000}"/>
    <cellStyle name="Normal 4 2" xfId="219" xr:uid="{00000000-0005-0000-0000-0000A0030000}"/>
    <cellStyle name="Normal 4 2 2" xfId="253" xr:uid="{00000000-0005-0000-0000-0000A1030000}"/>
    <cellStyle name="Normal 4 2 2 2" xfId="455" xr:uid="{00000000-0005-0000-0000-0000A2030000}"/>
    <cellStyle name="Normal 4 2 2 2 2" xfId="456" xr:uid="{00000000-0005-0000-0000-0000A3030000}"/>
    <cellStyle name="Normal 4 2 2 2 2 2" xfId="738" xr:uid="{00000000-0005-0000-0000-0000A4030000}"/>
    <cellStyle name="Normal 4 2 2 2 2 3" xfId="1018" xr:uid="{00000000-0005-0000-0000-0000A5030000}"/>
    <cellStyle name="Normal 4 2 2 2 3" xfId="737" xr:uid="{00000000-0005-0000-0000-0000A6030000}"/>
    <cellStyle name="Normal 4 2 2 2 4" xfId="1017" xr:uid="{00000000-0005-0000-0000-0000A7030000}"/>
    <cellStyle name="Normal 4 2 2 3" xfId="457" xr:uid="{00000000-0005-0000-0000-0000A8030000}"/>
    <cellStyle name="Normal 4 2 2 3 2" xfId="739" xr:uid="{00000000-0005-0000-0000-0000A9030000}"/>
    <cellStyle name="Normal 4 2 2 3 3" xfId="1019" xr:uid="{00000000-0005-0000-0000-0000AA030000}"/>
    <cellStyle name="Normal 4 2 2 4" xfId="536" xr:uid="{00000000-0005-0000-0000-0000AB030000}"/>
    <cellStyle name="Normal 4 2 2 5" xfId="816" xr:uid="{00000000-0005-0000-0000-0000AC030000}"/>
    <cellStyle name="Normal 4 2 3" xfId="458" xr:uid="{00000000-0005-0000-0000-0000AD030000}"/>
    <cellStyle name="Normal 4 2 3 2" xfId="459" xr:uid="{00000000-0005-0000-0000-0000AE030000}"/>
    <cellStyle name="Normal 4 2 3 2 2" xfId="741" xr:uid="{00000000-0005-0000-0000-0000AF030000}"/>
    <cellStyle name="Normal 4 2 3 2 3" xfId="1021" xr:uid="{00000000-0005-0000-0000-0000B0030000}"/>
    <cellStyle name="Normal 4 2 3 3" xfId="740" xr:uid="{00000000-0005-0000-0000-0000B1030000}"/>
    <cellStyle name="Normal 4 2 3 4" xfId="1020" xr:uid="{00000000-0005-0000-0000-0000B2030000}"/>
    <cellStyle name="Normal 4 2 4" xfId="460" xr:uid="{00000000-0005-0000-0000-0000B3030000}"/>
    <cellStyle name="Normal 4 2 4 2" xfId="742" xr:uid="{00000000-0005-0000-0000-0000B4030000}"/>
    <cellStyle name="Normal 4 2 4 3" xfId="1022" xr:uid="{00000000-0005-0000-0000-0000B5030000}"/>
    <cellStyle name="Normal 4 2 5" xfId="502" xr:uid="{00000000-0005-0000-0000-0000B6030000}"/>
    <cellStyle name="Normal 4 2 6" xfId="782" xr:uid="{00000000-0005-0000-0000-0000B7030000}"/>
    <cellStyle name="Normal 4 3" xfId="236" xr:uid="{00000000-0005-0000-0000-0000B8030000}"/>
    <cellStyle name="Normal 4 3 2" xfId="461" xr:uid="{00000000-0005-0000-0000-0000B9030000}"/>
    <cellStyle name="Normal 4 3 2 2" xfId="462" xr:uid="{00000000-0005-0000-0000-0000BA030000}"/>
    <cellStyle name="Normal 4 3 2 2 2" xfId="744" xr:uid="{00000000-0005-0000-0000-0000BB030000}"/>
    <cellStyle name="Normal 4 3 2 2 3" xfId="1024" xr:uid="{00000000-0005-0000-0000-0000BC030000}"/>
    <cellStyle name="Normal 4 3 2 3" xfId="743" xr:uid="{00000000-0005-0000-0000-0000BD030000}"/>
    <cellStyle name="Normal 4 3 2 4" xfId="1023" xr:uid="{00000000-0005-0000-0000-0000BE030000}"/>
    <cellStyle name="Normal 4 3 3" xfId="463" xr:uid="{00000000-0005-0000-0000-0000BF030000}"/>
    <cellStyle name="Normal 4 3 3 2" xfId="745" xr:uid="{00000000-0005-0000-0000-0000C0030000}"/>
    <cellStyle name="Normal 4 3 3 3" xfId="1025" xr:uid="{00000000-0005-0000-0000-0000C1030000}"/>
    <cellStyle name="Normal 4 3 4" xfId="519" xr:uid="{00000000-0005-0000-0000-0000C2030000}"/>
    <cellStyle name="Normal 4 3 5" xfId="799" xr:uid="{00000000-0005-0000-0000-0000C3030000}"/>
    <cellStyle name="Normal 4 4" xfId="464" xr:uid="{00000000-0005-0000-0000-0000C4030000}"/>
    <cellStyle name="Normal 4 4 2" xfId="465" xr:uid="{00000000-0005-0000-0000-0000C5030000}"/>
    <cellStyle name="Normal 4 4 2 2" xfId="747" xr:uid="{00000000-0005-0000-0000-0000C6030000}"/>
    <cellStyle name="Normal 4 4 2 3" xfId="1027" xr:uid="{00000000-0005-0000-0000-0000C7030000}"/>
    <cellStyle name="Normal 4 4 3" xfId="746" xr:uid="{00000000-0005-0000-0000-0000C8030000}"/>
    <cellStyle name="Normal 4 4 4" xfId="1026" xr:uid="{00000000-0005-0000-0000-0000C9030000}"/>
    <cellStyle name="Normal 4 5" xfId="466" xr:uid="{00000000-0005-0000-0000-0000CA030000}"/>
    <cellStyle name="Normal 4 5 2" xfId="748" xr:uid="{00000000-0005-0000-0000-0000CB030000}"/>
    <cellStyle name="Normal 4 5 3" xfId="1028" xr:uid="{00000000-0005-0000-0000-0000CC030000}"/>
    <cellStyle name="Normal 4 6" xfId="485" xr:uid="{00000000-0005-0000-0000-0000CD030000}"/>
    <cellStyle name="Normal 4 7" xfId="765" xr:uid="{00000000-0005-0000-0000-0000CE030000}"/>
    <cellStyle name="Normal 5" xfId="153" xr:uid="{00000000-0005-0000-0000-0000CF030000}"/>
    <cellStyle name="Normal 6" xfId="467" xr:uid="{00000000-0005-0000-0000-0000D0030000}"/>
    <cellStyle name="Normal 6 2" xfId="468" xr:uid="{00000000-0005-0000-0000-0000D1030000}"/>
    <cellStyle name="Normal_Tables" xfId="256" xr:uid="{00000000-0005-0000-0000-0000D2030000}"/>
    <cellStyle name="Note" xfId="154" xr:uid="{00000000-0005-0000-0000-0000D3030000}"/>
    <cellStyle name="Note 2" xfId="155" xr:uid="{00000000-0005-0000-0000-0000D4030000}"/>
    <cellStyle name="Note 3" xfId="156" xr:uid="{00000000-0005-0000-0000-0000D5030000}"/>
    <cellStyle name="Note 4" xfId="157" xr:uid="{00000000-0005-0000-0000-0000D6030000}"/>
    <cellStyle name="Note 5" xfId="158" xr:uid="{00000000-0005-0000-0000-0000D7030000}"/>
    <cellStyle name="Note 6" xfId="159" xr:uid="{00000000-0005-0000-0000-0000D8030000}"/>
    <cellStyle name="Note 7" xfId="160" xr:uid="{00000000-0005-0000-0000-0000D9030000}"/>
    <cellStyle name="Note 8" xfId="161" xr:uid="{00000000-0005-0000-0000-0000DA030000}"/>
    <cellStyle name="Note 9" xfId="162" xr:uid="{00000000-0005-0000-0000-0000DB030000}"/>
    <cellStyle name="Output" xfId="163" xr:uid="{00000000-0005-0000-0000-0000DC030000}"/>
    <cellStyle name="Output 2" xfId="164" xr:uid="{00000000-0005-0000-0000-0000DD030000}"/>
    <cellStyle name="Output 3" xfId="165" xr:uid="{00000000-0005-0000-0000-0000DE030000}"/>
    <cellStyle name="Output 4" xfId="166" xr:uid="{00000000-0005-0000-0000-0000DF030000}"/>
    <cellStyle name="Output 5" xfId="167" xr:uid="{00000000-0005-0000-0000-0000E0030000}"/>
    <cellStyle name="Output 6" xfId="168" xr:uid="{00000000-0005-0000-0000-0000E1030000}"/>
    <cellStyle name="Output 7" xfId="169" xr:uid="{00000000-0005-0000-0000-0000E2030000}"/>
    <cellStyle name="Output 8" xfId="170" xr:uid="{00000000-0005-0000-0000-0000E3030000}"/>
    <cellStyle name="Output 9" xfId="171" xr:uid="{00000000-0005-0000-0000-0000E4030000}"/>
    <cellStyle name="Percent" xfId="1" xr:uid="{00000000-0005-0000-0000-0000E5030000}"/>
    <cellStyle name="Percent 2" xfId="172" xr:uid="{00000000-0005-0000-0000-0000E6030000}"/>
    <cellStyle name="Percent 2 2" xfId="173" xr:uid="{00000000-0005-0000-0000-0000E7030000}"/>
    <cellStyle name="Percent 2 2 2" xfId="174" xr:uid="{00000000-0005-0000-0000-0000E8030000}"/>
    <cellStyle name="Percent 2 2 3" xfId="175" xr:uid="{00000000-0005-0000-0000-0000E9030000}"/>
    <cellStyle name="Percent 2 2 4" xfId="176" xr:uid="{00000000-0005-0000-0000-0000EA030000}"/>
    <cellStyle name="Percent 2 2 5" xfId="177" xr:uid="{00000000-0005-0000-0000-0000EB030000}"/>
    <cellStyle name="Percent 2 2 6" xfId="178" xr:uid="{00000000-0005-0000-0000-0000EC030000}"/>
    <cellStyle name="Percent 2 2 7" xfId="179" xr:uid="{00000000-0005-0000-0000-0000ED030000}"/>
    <cellStyle name="Percent 2 2 8" xfId="180" xr:uid="{00000000-0005-0000-0000-0000EE030000}"/>
    <cellStyle name="Percent 3" xfId="181" xr:uid="{00000000-0005-0000-0000-0000EF030000}"/>
    <cellStyle name="Percent 3 2" xfId="182" xr:uid="{00000000-0005-0000-0000-0000F0030000}"/>
    <cellStyle name="Percent 3 3" xfId="183" xr:uid="{00000000-0005-0000-0000-0000F1030000}"/>
    <cellStyle name="Percent 3 4" xfId="184" xr:uid="{00000000-0005-0000-0000-0000F2030000}"/>
    <cellStyle name="Percent 3 5" xfId="185" xr:uid="{00000000-0005-0000-0000-0000F3030000}"/>
    <cellStyle name="Percent 3 6" xfId="186" xr:uid="{00000000-0005-0000-0000-0000F4030000}"/>
    <cellStyle name="Percent 3 7" xfId="187" xr:uid="{00000000-0005-0000-0000-0000F5030000}"/>
    <cellStyle name="Percent 3 8" xfId="188" xr:uid="{00000000-0005-0000-0000-0000F6030000}"/>
    <cellStyle name="Percent 4" xfId="189" xr:uid="{00000000-0005-0000-0000-0000F7030000}"/>
    <cellStyle name="Title" xfId="190" xr:uid="{00000000-0005-0000-0000-0000F8030000}"/>
    <cellStyle name="Title 2" xfId="191" xr:uid="{00000000-0005-0000-0000-0000F9030000}"/>
    <cellStyle name="Total" xfId="192" xr:uid="{00000000-0005-0000-0000-0000FA030000}"/>
    <cellStyle name="Total 2" xfId="193" xr:uid="{00000000-0005-0000-0000-0000FB030000}"/>
    <cellStyle name="Total 3" xfId="194" xr:uid="{00000000-0005-0000-0000-0000FC030000}"/>
    <cellStyle name="Total 4" xfId="195" xr:uid="{00000000-0005-0000-0000-0000FD030000}"/>
    <cellStyle name="Total 5" xfId="196" xr:uid="{00000000-0005-0000-0000-0000FE030000}"/>
    <cellStyle name="Total 6" xfId="197" xr:uid="{00000000-0005-0000-0000-0000FF030000}"/>
    <cellStyle name="Total 7" xfId="198" xr:uid="{00000000-0005-0000-0000-000000040000}"/>
    <cellStyle name="Total 8" xfId="199" xr:uid="{00000000-0005-0000-0000-000001040000}"/>
    <cellStyle name="Total 9" xfId="200" xr:uid="{00000000-0005-0000-0000-000002040000}"/>
    <cellStyle name="Warning Text" xfId="201" xr:uid="{00000000-0005-0000-0000-000003040000}"/>
    <cellStyle name="Warning Text 2" xfId="202" xr:uid="{00000000-0005-0000-0000-00000404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lculat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Georgia</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499</v>
      </c>
      <c r="B4" s="230" t="s">
        <v>45</v>
      </c>
      <c r="C4" s="376" t="s">
        <v>494</v>
      </c>
    </row>
    <row r="5" spans="1:6" x14ac:dyDescent="0.4">
      <c r="B5" s="230" t="s">
        <v>215</v>
      </c>
      <c r="C5" s="376"/>
    </row>
    <row r="6" spans="1:6" x14ac:dyDescent="0.4">
      <c r="B6" s="230" t="s">
        <v>216</v>
      </c>
      <c r="C6" s="376" t="s">
        <v>497</v>
      </c>
    </row>
    <row r="7" spans="1:6" x14ac:dyDescent="0.4">
      <c r="B7" s="230" t="s">
        <v>128</v>
      </c>
      <c r="C7" s="376"/>
    </row>
    <row r="8" spans="1:6" x14ac:dyDescent="0.4">
      <c r="B8" s="230" t="s">
        <v>36</v>
      </c>
      <c r="C8" s="376"/>
    </row>
    <row r="9" spans="1:6" x14ac:dyDescent="0.4">
      <c r="B9" s="230" t="s">
        <v>41</v>
      </c>
      <c r="C9" s="376" t="s">
        <v>498</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146</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N25" activePane="bottomRight" state="frozen"/>
      <selection activeCell="B1" sqref="B1"/>
      <selection pane="topRight" activeCell="B1" sqref="B1"/>
      <selection pane="bottomLeft" activeCell="B1" sqref="B1"/>
      <selection pane="bottomRight" activeCell="O28" sqref="O2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39748703.740000002</v>
      </c>
      <c r="E5" s="106">
        <v>39769771.740000002</v>
      </c>
      <c r="F5" s="106">
        <v>0</v>
      </c>
      <c r="G5" s="106">
        <v>0</v>
      </c>
      <c r="H5" s="106">
        <v>0</v>
      </c>
      <c r="I5" s="105">
        <v>35183612</v>
      </c>
      <c r="J5" s="105">
        <v>48498138.579999998</v>
      </c>
      <c r="K5" s="106">
        <v>48498139</v>
      </c>
      <c r="L5" s="106">
        <v>0</v>
      </c>
      <c r="M5" s="106">
        <v>0</v>
      </c>
      <c r="N5" s="106">
        <v>0</v>
      </c>
      <c r="O5" s="105">
        <v>4118724.5200000005</v>
      </c>
      <c r="P5" s="105">
        <v>48880912</v>
      </c>
      <c r="Q5" s="106">
        <v>39963364</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26764331</v>
      </c>
      <c r="E12" s="106">
        <v>37314070</v>
      </c>
      <c r="F12" s="106">
        <v>0</v>
      </c>
      <c r="G12" s="106">
        <v>0</v>
      </c>
      <c r="H12" s="106">
        <v>0</v>
      </c>
      <c r="I12" s="105">
        <v>33321204</v>
      </c>
      <c r="J12" s="105">
        <v>31369146</v>
      </c>
      <c r="K12" s="106">
        <v>40197875</v>
      </c>
      <c r="L12" s="106">
        <v>0</v>
      </c>
      <c r="M12" s="106">
        <v>0</v>
      </c>
      <c r="N12" s="106">
        <v>0</v>
      </c>
      <c r="O12" s="105">
        <v>3047604.08</v>
      </c>
      <c r="P12" s="105">
        <v>31275494</v>
      </c>
      <c r="Q12" s="106">
        <v>31231657</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35" x14ac:dyDescent="0.4">
      <c r="B13" s="155" t="s">
        <v>230</v>
      </c>
      <c r="C13" s="62" t="s">
        <v>37</v>
      </c>
      <c r="D13" s="109">
        <v>6283563</v>
      </c>
      <c r="E13" s="110">
        <v>6283563</v>
      </c>
      <c r="F13" s="110"/>
      <c r="G13" s="287"/>
      <c r="H13" s="288"/>
      <c r="I13" s="109">
        <v>4643553.0599999996</v>
      </c>
      <c r="J13" s="109">
        <v>7867880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204118</v>
      </c>
      <c r="E14" s="110">
        <v>204118</v>
      </c>
      <c r="F14" s="110"/>
      <c r="G14" s="286"/>
      <c r="H14" s="289"/>
      <c r="I14" s="109">
        <v>150843.20000000001</v>
      </c>
      <c r="J14" s="109">
        <v>255583</v>
      </c>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11764</v>
      </c>
      <c r="E26" s="110">
        <v>11764</v>
      </c>
      <c r="F26" s="110"/>
      <c r="G26" s="110"/>
      <c r="H26" s="110"/>
      <c r="I26" s="109">
        <v>8693.59</v>
      </c>
      <c r="J26" s="109">
        <v>16479</v>
      </c>
      <c r="K26" s="110">
        <v>16479</v>
      </c>
      <c r="L26" s="110"/>
      <c r="M26" s="110"/>
      <c r="N26" s="110"/>
      <c r="O26" s="109">
        <v>1399.0671</v>
      </c>
      <c r="P26" s="109">
        <v>19337</v>
      </c>
      <c r="Q26" s="110">
        <v>19337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207026</v>
      </c>
      <c r="E27" s="110">
        <v>207026</v>
      </c>
      <c r="F27" s="110"/>
      <c r="G27" s="110"/>
      <c r="H27" s="110"/>
      <c r="I27" s="109">
        <v>152992.21</v>
      </c>
      <c r="J27" s="109">
        <v>290004</v>
      </c>
      <c r="K27" s="110">
        <v>290004</v>
      </c>
      <c r="L27" s="110"/>
      <c r="M27" s="110"/>
      <c r="N27" s="110"/>
      <c r="O27" s="109">
        <v>24621.339599999999</v>
      </c>
      <c r="P27" s="109">
        <v>340294</v>
      </c>
      <c r="Q27" s="110">
        <v>340294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v>695833</v>
      </c>
      <c r="E28" s="110">
        <v>695833</v>
      </c>
      <c r="F28" s="110"/>
      <c r="G28" s="110"/>
      <c r="H28" s="110"/>
      <c r="I28" s="109">
        <v>583595</v>
      </c>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161915</v>
      </c>
      <c r="E31" s="110">
        <v>161915</v>
      </c>
      <c r="F31" s="110"/>
      <c r="G31" s="110"/>
      <c r="H31" s="110"/>
      <c r="I31" s="109">
        <v>119655.18</v>
      </c>
      <c r="J31" s="109">
        <v>227069</v>
      </c>
      <c r="K31" s="110">
        <v>227069</v>
      </c>
      <c r="L31" s="110"/>
      <c r="M31" s="110"/>
      <c r="N31" s="110"/>
      <c r="O31" s="109">
        <v>19278.158100000001</v>
      </c>
      <c r="P31" s="109">
        <v>265960</v>
      </c>
      <c r="Q31" s="110">
        <v>265960</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361251.5</v>
      </c>
      <c r="E34" s="110">
        <v>361252</v>
      </c>
      <c r="F34" s="110"/>
      <c r="G34" s="110"/>
      <c r="H34" s="110"/>
      <c r="I34" s="109">
        <v>254064</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86563</v>
      </c>
      <c r="E37" s="118">
        <v>86563</v>
      </c>
      <c r="F37" s="118"/>
      <c r="G37" s="118"/>
      <c r="H37" s="118"/>
      <c r="I37" s="117">
        <v>72600</v>
      </c>
      <c r="J37" s="117">
        <v>168084</v>
      </c>
      <c r="K37" s="118">
        <v>168084</v>
      </c>
      <c r="L37" s="118"/>
      <c r="M37" s="118"/>
      <c r="N37" s="118"/>
      <c r="O37" s="117">
        <v>14270.331600000001</v>
      </c>
      <c r="P37" s="117">
        <v>236909</v>
      </c>
      <c r="Q37" s="118">
        <v>236909</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4">
      <c r="B38" s="155" t="s">
        <v>255</v>
      </c>
      <c r="C38" s="62" t="s">
        <v>16</v>
      </c>
      <c r="D38" s="109">
        <v>81780</v>
      </c>
      <c r="E38" s="110">
        <v>81780</v>
      </c>
      <c r="F38" s="110"/>
      <c r="G38" s="110"/>
      <c r="H38" s="110"/>
      <c r="I38" s="109">
        <v>68588</v>
      </c>
      <c r="J38" s="109">
        <v>158796</v>
      </c>
      <c r="K38" s="110">
        <v>158796</v>
      </c>
      <c r="L38" s="110"/>
      <c r="M38" s="110"/>
      <c r="N38" s="110"/>
      <c r="O38" s="109">
        <v>13481.7804</v>
      </c>
      <c r="P38" s="109">
        <v>223819</v>
      </c>
      <c r="Q38" s="110">
        <v>223819</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81780</v>
      </c>
      <c r="E39" s="110">
        <v>81780</v>
      </c>
      <c r="F39" s="110"/>
      <c r="G39" s="110"/>
      <c r="H39" s="110"/>
      <c r="I39" s="109">
        <v>68588</v>
      </c>
      <c r="J39" s="109">
        <v>158796</v>
      </c>
      <c r="K39" s="110">
        <v>158796</v>
      </c>
      <c r="L39" s="110"/>
      <c r="M39" s="110"/>
      <c r="N39" s="110"/>
      <c r="O39" s="109">
        <v>13481.7804</v>
      </c>
      <c r="P39" s="109">
        <v>223819</v>
      </c>
      <c r="Q39" s="110">
        <v>223819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v>31762</v>
      </c>
      <c r="E40" s="110">
        <v>31762</v>
      </c>
      <c r="F40" s="110"/>
      <c r="G40" s="110"/>
      <c r="H40" s="110"/>
      <c r="I40" s="109">
        <v>26638</v>
      </c>
      <c r="J40" s="109">
        <v>61674</v>
      </c>
      <c r="K40" s="110">
        <v>61674</v>
      </c>
      <c r="L40" s="110"/>
      <c r="M40" s="110"/>
      <c r="N40" s="110"/>
      <c r="O40" s="109">
        <v>5236.1226000000006</v>
      </c>
      <c r="P40" s="109">
        <v>86927</v>
      </c>
      <c r="Q40" s="110">
        <v>86927</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81780</v>
      </c>
      <c r="E41" s="110">
        <v>81780</v>
      </c>
      <c r="F41" s="110"/>
      <c r="G41" s="110"/>
      <c r="H41" s="110"/>
      <c r="I41" s="109">
        <v>68588</v>
      </c>
      <c r="J41" s="109">
        <v>158796</v>
      </c>
      <c r="K41" s="110">
        <v>158796</v>
      </c>
      <c r="L41" s="110"/>
      <c r="M41" s="110"/>
      <c r="N41" s="110"/>
      <c r="O41" s="109">
        <v>13481.7804</v>
      </c>
      <c r="P41" s="109">
        <v>223819</v>
      </c>
      <c r="Q41" s="110">
        <v>223819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108066</v>
      </c>
      <c r="E44" s="118">
        <v>108066</v>
      </c>
      <c r="F44" s="118"/>
      <c r="G44" s="118"/>
      <c r="H44" s="118"/>
      <c r="I44" s="117">
        <v>79860</v>
      </c>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4">
      <c r="B45" s="161" t="s">
        <v>262</v>
      </c>
      <c r="C45" s="62" t="s">
        <v>19</v>
      </c>
      <c r="D45" s="109">
        <v>157628</v>
      </c>
      <c r="E45" s="110">
        <v>157628</v>
      </c>
      <c r="F45" s="110"/>
      <c r="G45" s="110"/>
      <c r="H45" s="110"/>
      <c r="I45" s="109">
        <v>116487</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643138</v>
      </c>
      <c r="E51" s="110">
        <v>643128</v>
      </c>
      <c r="F51" s="110"/>
      <c r="G51" s="110"/>
      <c r="H51" s="110"/>
      <c r="I51" s="109">
        <v>253579</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3826</v>
      </c>
      <c r="E56" s="122">
        <v>3826</v>
      </c>
      <c r="F56" s="122"/>
      <c r="G56" s="122"/>
      <c r="H56" s="122"/>
      <c r="I56" s="121">
        <v>2592</v>
      </c>
      <c r="J56" s="121">
        <v>4574</v>
      </c>
      <c r="K56" s="122">
        <v>4574</v>
      </c>
      <c r="L56" s="122"/>
      <c r="M56" s="122"/>
      <c r="N56" s="122"/>
      <c r="O56" s="121">
        <v>388</v>
      </c>
      <c r="P56" s="121">
        <v>6145</v>
      </c>
      <c r="Q56" s="122">
        <v>6145</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4">
      <c r="B57" s="161" t="s">
        <v>273</v>
      </c>
      <c r="C57" s="62" t="s">
        <v>25</v>
      </c>
      <c r="D57" s="124">
        <v>5689</v>
      </c>
      <c r="E57" s="125">
        <v>5689</v>
      </c>
      <c r="F57" s="125"/>
      <c r="G57" s="125"/>
      <c r="H57" s="125"/>
      <c r="I57" s="124">
        <v>4001</v>
      </c>
      <c r="J57" s="124">
        <v>7331</v>
      </c>
      <c r="K57" s="125">
        <v>7331</v>
      </c>
      <c r="L57" s="125"/>
      <c r="M57" s="125"/>
      <c r="N57" s="125"/>
      <c r="O57" s="124">
        <v>622</v>
      </c>
      <c r="P57" s="124">
        <v>10331</v>
      </c>
      <c r="Q57" s="125">
        <v>10331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4">
      <c r="B58" s="161" t="s">
        <v>274</v>
      </c>
      <c r="C58" s="62" t="s">
        <v>26</v>
      </c>
      <c r="D58" s="328"/>
      <c r="E58" s="329"/>
      <c r="F58" s="329"/>
      <c r="G58" s="329"/>
      <c r="H58" s="329"/>
      <c r="I58" s="328"/>
      <c r="J58" s="124">
        <v>750</v>
      </c>
      <c r="K58" s="125">
        <v>750</v>
      </c>
      <c r="L58" s="125"/>
      <c r="M58" s="125"/>
      <c r="N58" s="125"/>
      <c r="O58" s="124">
        <v>64</v>
      </c>
      <c r="P58" s="124">
        <v>88</v>
      </c>
      <c r="Q58" s="125">
        <v>88</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4">
      <c r="B59" s="161" t="s">
        <v>275</v>
      </c>
      <c r="C59" s="62" t="s">
        <v>27</v>
      </c>
      <c r="D59" s="124">
        <v>68272</v>
      </c>
      <c r="E59" s="125">
        <v>68272</v>
      </c>
      <c r="F59" s="125"/>
      <c r="G59" s="125"/>
      <c r="H59" s="125"/>
      <c r="I59" s="124">
        <v>48015</v>
      </c>
      <c r="J59" s="124">
        <v>87967</v>
      </c>
      <c r="K59" s="125">
        <v>87967</v>
      </c>
      <c r="L59" s="125"/>
      <c r="M59" s="125"/>
      <c r="N59" s="125"/>
      <c r="O59" s="124">
        <v>7468</v>
      </c>
      <c r="P59" s="124">
        <v>123969</v>
      </c>
      <c r="Q59" s="125">
        <v>123969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4">
      <c r="B60" s="161" t="s">
        <v>276</v>
      </c>
      <c r="C60" s="62"/>
      <c r="D60" s="127">
        <v>5689.333333333333</v>
      </c>
      <c r="E60" s="128">
        <v>5689.333333333333</v>
      </c>
      <c r="F60" s="128">
        <v>0</v>
      </c>
      <c r="G60" s="128">
        <v>0</v>
      </c>
      <c r="H60" s="128">
        <v>0</v>
      </c>
      <c r="I60" s="127">
        <v>4001.25</v>
      </c>
      <c r="J60" s="127">
        <v>7330.583333333333</v>
      </c>
      <c r="K60" s="128">
        <v>7330.583333333333</v>
      </c>
      <c r="L60" s="128">
        <v>0</v>
      </c>
      <c r="M60" s="128">
        <v>0</v>
      </c>
      <c r="N60" s="128">
        <v>0</v>
      </c>
      <c r="O60" s="127">
        <v>622</v>
      </c>
      <c r="P60" s="127">
        <v>10330.75</v>
      </c>
      <c r="Q60" s="128">
        <v>10330.75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29758360</v>
      </c>
      <c r="E5" s="118">
        <v>29758360</v>
      </c>
      <c r="F5" s="118"/>
      <c r="G5" s="130"/>
      <c r="H5" s="130"/>
      <c r="I5" s="117">
        <v>25172200</v>
      </c>
      <c r="J5" s="117">
        <v>49962801</v>
      </c>
      <c r="K5" s="118">
        <v>49962801</v>
      </c>
      <c r="L5" s="118"/>
      <c r="M5" s="118"/>
      <c r="N5" s="118"/>
      <c r="O5" s="117">
        <v>5583386.5200000005</v>
      </c>
      <c r="P5" s="117">
        <v>48880912</v>
      </c>
      <c r="Q5" s="118">
        <v>39963364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7265449.7400000002</v>
      </c>
      <c r="E15" s="110">
        <v>7265449.7400000002</v>
      </c>
      <c r="F15" s="110"/>
      <c r="G15" s="110"/>
      <c r="H15" s="110"/>
      <c r="I15" s="109">
        <v>7265450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2745962</v>
      </c>
      <c r="E16" s="110">
        <v>2745962</v>
      </c>
      <c r="F16" s="110"/>
      <c r="G16" s="110"/>
      <c r="H16" s="110"/>
      <c r="I16" s="109">
        <v>2745962</v>
      </c>
      <c r="J16" s="109">
        <v>-1464662.42</v>
      </c>
      <c r="K16" s="110">
        <v>-1464662</v>
      </c>
      <c r="L16" s="110"/>
      <c r="M16" s="110"/>
      <c r="N16" s="110"/>
      <c r="O16" s="109">
        <v>-1464662</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-21068</v>
      </c>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16839284</v>
      </c>
      <c r="E20" s="110">
        <v>16839284</v>
      </c>
      <c r="F20" s="110"/>
      <c r="G20" s="110"/>
      <c r="H20" s="110"/>
      <c r="I20" s="109">
        <v>16839283.510000002</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24636930</v>
      </c>
      <c r="E23" s="286"/>
      <c r="F23" s="286"/>
      <c r="G23" s="286"/>
      <c r="H23" s="286"/>
      <c r="I23" s="290"/>
      <c r="J23" s="109">
        <v>30906269</v>
      </c>
      <c r="K23" s="286"/>
      <c r="L23" s="286"/>
      <c r="M23" s="286"/>
      <c r="N23" s="286"/>
      <c r="O23" s="290"/>
      <c r="P23" s="109">
        <v>31911167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36713964</v>
      </c>
      <c r="F24" s="110"/>
      <c r="G24" s="110"/>
      <c r="H24" s="110"/>
      <c r="I24" s="109">
        <v>32787110</v>
      </c>
      <c r="J24" s="291"/>
      <c r="K24" s="110">
        <v>39242018</v>
      </c>
      <c r="L24" s="110"/>
      <c r="M24" s="110"/>
      <c r="N24" s="110"/>
      <c r="O24" s="109">
        <v>3047604.08</v>
      </c>
      <c r="P24" s="291"/>
      <c r="Q24" s="110">
        <v>30454365</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2434209</v>
      </c>
      <c r="E26" s="286"/>
      <c r="F26" s="286"/>
      <c r="G26" s="286"/>
      <c r="H26" s="286"/>
      <c r="I26" s="290"/>
      <c r="J26" s="109">
        <v>3906269</v>
      </c>
      <c r="K26" s="286"/>
      <c r="L26" s="286"/>
      <c r="M26" s="286"/>
      <c r="N26" s="286"/>
      <c r="O26" s="290"/>
      <c r="P26" s="109">
        <v>4816872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600106</v>
      </c>
      <c r="F27" s="110"/>
      <c r="G27" s="110"/>
      <c r="H27" s="110"/>
      <c r="I27" s="109">
        <v>534094</v>
      </c>
      <c r="J27" s="291"/>
      <c r="K27" s="110">
        <v>955857</v>
      </c>
      <c r="L27" s="110"/>
      <c r="M27" s="110"/>
      <c r="N27" s="110"/>
      <c r="O27" s="109"/>
      <c r="P27" s="291"/>
      <c r="Q27" s="110">
        <v>777292</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306808</v>
      </c>
      <c r="E28" s="287"/>
      <c r="F28" s="287"/>
      <c r="G28" s="287"/>
      <c r="H28" s="287"/>
      <c r="I28" s="291"/>
      <c r="J28" s="109">
        <v>3443392</v>
      </c>
      <c r="K28" s="287"/>
      <c r="L28" s="287"/>
      <c r="M28" s="287"/>
      <c r="N28" s="287"/>
      <c r="O28" s="291"/>
      <c r="P28" s="109">
        <v>5452545</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26764331</v>
      </c>
      <c r="E54" s="115">
        <v>37314070</v>
      </c>
      <c r="F54" s="115">
        <v>0</v>
      </c>
      <c r="G54" s="115">
        <v>0</v>
      </c>
      <c r="H54" s="115">
        <v>0</v>
      </c>
      <c r="I54" s="114">
        <v>33321204</v>
      </c>
      <c r="J54" s="114">
        <v>31369146</v>
      </c>
      <c r="K54" s="115">
        <v>40197875</v>
      </c>
      <c r="L54" s="115">
        <v>0</v>
      </c>
      <c r="M54" s="115">
        <v>0</v>
      </c>
      <c r="N54" s="115">
        <v>0</v>
      </c>
      <c r="O54" s="114">
        <v>3047604.08</v>
      </c>
      <c r="P54" s="114">
        <v>31275494</v>
      </c>
      <c r="Q54" s="115">
        <v>31231657</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4477694</v>
      </c>
      <c r="E58" s="187">
        <v>4477694</v>
      </c>
      <c r="F58" s="187"/>
      <c r="G58" s="187"/>
      <c r="H58" s="187"/>
      <c r="I58" s="186">
        <v>4477694</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J19" activePane="bottomRight" state="frozen"/>
      <selection activeCell="B1" sqref="B1"/>
      <selection pane="topRight" activeCell="B1" sqref="B1"/>
      <selection pane="bottomLeft" activeCell="B1" sqref="B1"/>
      <selection pane="bottomRight" activeCell="L23" sqref="L23:L3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2371507</v>
      </c>
      <c r="D5" s="118">
        <v>2700852</v>
      </c>
      <c r="E5" s="344"/>
      <c r="F5" s="344"/>
      <c r="G5" s="310"/>
      <c r="H5" s="117">
        <v>26865680</v>
      </c>
      <c r="I5" s="118">
        <v>30246050</v>
      </c>
      <c r="J5" s="344"/>
      <c r="K5" s="344"/>
      <c r="L5" s="310"/>
      <c r="M5" s="117">
        <v>36831648</v>
      </c>
      <c r="N5" s="118">
        <v>47894026</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2371507</v>
      </c>
      <c r="D6" s="110">
        <v>2700852</v>
      </c>
      <c r="E6" s="115">
        <v>37314070</v>
      </c>
      <c r="F6" s="115">
        <v>42386429</v>
      </c>
      <c r="G6" s="116">
        <v>33321204</v>
      </c>
      <c r="H6" s="109">
        <v>26865680</v>
      </c>
      <c r="I6" s="110">
        <v>30312409</v>
      </c>
      <c r="J6" s="115">
        <v>40197875</v>
      </c>
      <c r="K6" s="115">
        <v>97375964</v>
      </c>
      <c r="L6" s="116">
        <v>3047604.08</v>
      </c>
      <c r="M6" s="109">
        <v>36831648</v>
      </c>
      <c r="N6" s="110">
        <v>47999105</v>
      </c>
      <c r="O6" s="115">
        <v>31231657</v>
      </c>
      <c r="P6" s="115">
        <v>116062410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351363</v>
      </c>
      <c r="D7" s="110">
        <v>122418</v>
      </c>
      <c r="E7" s="115">
        <v>363665</v>
      </c>
      <c r="F7" s="115">
        <v>837446</v>
      </c>
      <c r="G7" s="116">
        <v>305002</v>
      </c>
      <c r="H7" s="109">
        <v>838494</v>
      </c>
      <c r="I7" s="110">
        <v>1004571</v>
      </c>
      <c r="J7" s="115">
        <v>706146</v>
      </c>
      <c r="K7" s="115">
        <v>2549211</v>
      </c>
      <c r="L7" s="116">
        <v>76701.954960000003</v>
      </c>
      <c r="M7" s="109">
        <v>795334</v>
      </c>
      <c r="N7" s="110">
        <v>1358947</v>
      </c>
      <c r="O7" s="115">
        <v>995293</v>
      </c>
      <c r="P7" s="115">
        <v>3149574</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4477694</v>
      </c>
      <c r="F8" s="267">
        <v>4477694</v>
      </c>
      <c r="G8" s="268">
        <v>4477694</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7265449.7400000002</v>
      </c>
      <c r="F9" s="115">
        <v>7265449.7400000002</v>
      </c>
      <c r="G9" s="116">
        <v>7265450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2745962</v>
      </c>
      <c r="F10" s="115">
        <v>2745962</v>
      </c>
      <c r="G10" s="116">
        <v>2745962</v>
      </c>
      <c r="H10" s="290"/>
      <c r="I10" s="286"/>
      <c r="J10" s="115">
        <v>-1464662</v>
      </c>
      <c r="K10" s="115">
        <v>-1464662</v>
      </c>
      <c r="L10" s="116">
        <v>-1464662</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2722870</v>
      </c>
      <c r="D12" s="115">
        <v>2823270</v>
      </c>
      <c r="E12" s="115">
        <v>23188629.259999998</v>
      </c>
      <c r="F12" s="115">
        <v>28900484.259999998</v>
      </c>
      <c r="G12" s="309"/>
      <c r="H12" s="114">
        <v>27704174</v>
      </c>
      <c r="I12" s="115">
        <v>31316980</v>
      </c>
      <c r="J12" s="115">
        <v>42368683</v>
      </c>
      <c r="K12" s="115">
        <v>101389837</v>
      </c>
      <c r="L12" s="309"/>
      <c r="M12" s="114">
        <v>37626982</v>
      </c>
      <c r="N12" s="115">
        <v>49358052</v>
      </c>
      <c r="O12" s="115">
        <v>32226950</v>
      </c>
      <c r="P12" s="115">
        <v>119211984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3314300</v>
      </c>
      <c r="D15" s="118">
        <v>3518937</v>
      </c>
      <c r="E15" s="106">
        <v>29758360</v>
      </c>
      <c r="F15" s="106">
        <v>36591597</v>
      </c>
      <c r="G15" s="107">
        <v>25172200</v>
      </c>
      <c r="H15" s="117">
        <v>34117117</v>
      </c>
      <c r="I15" s="118">
        <v>38249825</v>
      </c>
      <c r="J15" s="106">
        <v>49962801</v>
      </c>
      <c r="K15" s="106">
        <v>122329743</v>
      </c>
      <c r="L15" s="107">
        <v>5583386.5200000005</v>
      </c>
      <c r="M15" s="117">
        <v>42496734</v>
      </c>
      <c r="N15" s="118">
        <v>52885230</v>
      </c>
      <c r="O15" s="106">
        <v>39963364</v>
      </c>
      <c r="P15" s="106">
        <v>135345328</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1437790</v>
      </c>
      <c r="F16" s="115">
        <v>1437790</v>
      </c>
      <c r="G16" s="116">
        <v>1118999.98</v>
      </c>
      <c r="H16" s="109"/>
      <c r="I16" s="110"/>
      <c r="J16" s="115">
        <v>533552</v>
      </c>
      <c r="K16" s="115">
        <v>533552</v>
      </c>
      <c r="L16" s="116">
        <v>45298.5648</v>
      </c>
      <c r="M16" s="109"/>
      <c r="N16" s="110"/>
      <c r="O16" s="115">
        <v>625591</v>
      </c>
      <c r="P16" s="115">
        <v>625591</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3314300</v>
      </c>
      <c r="D17" s="115">
        <v>3518937</v>
      </c>
      <c r="E17" s="115">
        <v>28320570</v>
      </c>
      <c r="F17" s="115">
        <v>35153807</v>
      </c>
      <c r="G17" s="312"/>
      <c r="H17" s="114">
        <v>34117117</v>
      </c>
      <c r="I17" s="115">
        <v>38249825</v>
      </c>
      <c r="J17" s="115">
        <v>49429249</v>
      </c>
      <c r="K17" s="115">
        <v>121796191</v>
      </c>
      <c r="L17" s="312"/>
      <c r="M17" s="114">
        <v>42496734</v>
      </c>
      <c r="N17" s="115">
        <v>52885230</v>
      </c>
      <c r="O17" s="115">
        <v>39337773</v>
      </c>
      <c r="P17" s="115">
        <v>134719737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19137100</v>
      </c>
      <c r="H19" s="345"/>
      <c r="I19" s="344"/>
      <c r="J19" s="344"/>
      <c r="K19" s="344"/>
      <c r="L19" s="107">
        <v>4588968.0349599998</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449926</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0.79561555153109309</v>
      </c>
      <c r="H21" s="290"/>
      <c r="I21" s="286"/>
      <c r="J21" s="286"/>
      <c r="K21" s="286"/>
      <c r="L21" s="253">
        <v>0.82861956546774918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0</v>
      </c>
      <c r="H22" s="290"/>
      <c r="I22" s="286"/>
      <c r="J22" s="286"/>
      <c r="K22" s="286"/>
      <c r="L22" s="139">
        <v>5.4899999999999997E-2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4466174.0199999996</v>
      </c>
      <c r="H23" s="290"/>
      <c r="I23" s="286"/>
      <c r="J23" s="286"/>
      <c r="K23" s="286"/>
      <c r="L23" s="405">
        <f>MAX(MAX(0,L$24),MAX(0,L$25))</f>
        <v>949119.92024000059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4466174.0199999996</v>
      </c>
      <c r="H24" s="290"/>
      <c r="I24" s="286"/>
      <c r="J24" s="286"/>
      <c r="K24" s="286"/>
      <c r="L24" s="406">
        <f>L$15-L$19-L$16-L$20+IF(AND(OR('[1]Company Information'!$C$12="District of Columbia",'[1]Company Information'!$C$12="Massachusetts",'[1]Company Information'!$C$12="Vermont"),SUM($L$6:$L$10,$L$15:$L$16)&lt;&gt;0),G$15-G$16,0)</f>
        <v>949119.92024000059</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721596.00059999991</v>
      </c>
      <c r="H25" s="290"/>
      <c r="I25" s="286"/>
      <c r="J25" s="286"/>
      <c r="K25" s="286"/>
      <c r="L25" s="406">
        <f>(3%+L$22)*(L$15-L$16+IF(AND(OR('[1]Company Information'!$C$12="District of Columbia",'[1]Company Information'!$C$12="Massachusetts",'[1]Company Information'!$C$12="Vermont"),SUM($L$6:$L$10,$L$15:$L$16)&lt;&gt;0),G$15-G$16,0))</f>
        <v>470183.6673964801</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5929639.9839999992</v>
      </c>
      <c r="H26" s="290"/>
      <c r="I26" s="286"/>
      <c r="J26" s="286"/>
      <c r="K26" s="286"/>
      <c r="L26" s="405">
        <f>MIN(MAX(0,L$27),MAX(0,L$28))</f>
        <v>994418.48504000064</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6035100</v>
      </c>
      <c r="H27" s="290"/>
      <c r="I27" s="286"/>
      <c r="J27" s="286"/>
      <c r="K27" s="286"/>
      <c r="L27" s="406">
        <f>L$20+L$23+L$16+IF(AND(OR('[1]Company Information'!$C$12="District of Columbia",'[1]Company Information'!$C$12="Massachusetts",'[1]Company Information'!$C$12="Vermont"),SUM($L$6:$L$10,$L$15:$L$16)&lt;&gt;0),G$16,0)</f>
        <v>994418.48504000064</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5929639.9839999992</v>
      </c>
      <c r="H28" s="290"/>
      <c r="I28" s="286"/>
      <c r="J28" s="286"/>
      <c r="K28" s="286"/>
      <c r="L28" s="406">
        <f>(20%+L$22)*(L$15-L$16+IF(AND(OR('[1]Company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1456957.1845804802</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5929639.9839999992</v>
      </c>
      <c r="H29" s="290"/>
      <c r="I29" s="286"/>
      <c r="J29" s="286"/>
      <c r="K29" s="286"/>
      <c r="L29" s="406">
        <f>20%*(L$15-L$16+IF(AND(OR('[1]Company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1152916.1558400001</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19242560.016000003</v>
      </c>
      <c r="H30" s="290"/>
      <c r="I30" s="286"/>
      <c r="J30" s="286"/>
      <c r="K30" s="286"/>
      <c r="L30" s="405">
        <f>L$15+IF(AND(OR('[1]Company Information'!$C$12="District of Columbia",'[1]Company Information'!$C$12="Massachusetts",'[1]Company Information'!$C$12="Vermont"),SUM($L$6:$L$10,$L$15:$L$16)&lt;&gt;0),G$15,0)-L$26</f>
        <v>4588968.0349599998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5929639.9839999992</v>
      </c>
      <c r="H31" s="290"/>
      <c r="I31" s="286"/>
      <c r="J31" s="286"/>
      <c r="K31" s="286"/>
      <c r="L31" s="406">
        <f>MIN(MAX(0,L$27),MAX(0,L$29))</f>
        <v>994418.48504000064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19242560.016000003</v>
      </c>
      <c r="H32" s="290"/>
      <c r="I32" s="286"/>
      <c r="J32" s="286"/>
      <c r="K32" s="286"/>
      <c r="L32" s="406">
        <f>L$15+IF(AND(OR('[1]Company Information'!$C$12="District of Columbia",'[1]Company Information'!$C$12="Massachusetts",'[1]Company Information'!$C$12="Vermont"),SUM($L$6:$L$10,$L$15:$L$16)&lt;&gt;0),G$15,0)-L$31</f>
        <v>4588968.0349599998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0.99451943941386622</v>
      </c>
      <c r="H33" s="352"/>
      <c r="I33" s="353"/>
      <c r="J33" s="353"/>
      <c r="K33" s="353"/>
      <c r="L33" s="373">
        <v>1</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1441</v>
      </c>
      <c r="D37" s="122">
        <v>1421</v>
      </c>
      <c r="E37" s="254">
        <v>5689.333333333333</v>
      </c>
      <c r="F37" s="254">
        <v>8551.3333333333321</v>
      </c>
      <c r="G37" s="310"/>
      <c r="H37" s="121">
        <v>7488</v>
      </c>
      <c r="I37" s="122">
        <v>7949</v>
      </c>
      <c r="J37" s="254">
        <v>7330.583333333333</v>
      </c>
      <c r="K37" s="254">
        <v>22767.583333333332</v>
      </c>
      <c r="L37" s="310"/>
      <c r="M37" s="121">
        <v>8976</v>
      </c>
      <c r="N37" s="122">
        <v>10304</v>
      </c>
      <c r="O37" s="254">
        <v>10330.75</v>
      </c>
      <c r="P37" s="254">
        <v>29610.75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2.9187066666666667E-2</v>
      </c>
      <c r="G38" s="351"/>
      <c r="H38" s="349"/>
      <c r="I38" s="350"/>
      <c r="J38" s="350"/>
      <c r="K38" s="265">
        <v>1.7488277777777776E-2</v>
      </c>
      <c r="L38" s="351"/>
      <c r="M38" s="349"/>
      <c r="N38" s="350"/>
      <c r="O38" s="350"/>
      <c r="P38" s="265">
        <v>1.526228E-2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2.9187066666666667E-2</v>
      </c>
      <c r="G41" s="309"/>
      <c r="H41" s="290"/>
      <c r="I41" s="286"/>
      <c r="J41" s="286"/>
      <c r="K41" s="258">
        <v>1.7488277777777776E-2</v>
      </c>
      <c r="L41" s="309"/>
      <c r="M41" s="290"/>
      <c r="N41" s="286"/>
      <c r="O41" s="286"/>
      <c r="P41" s="258">
        <v>1.526228E-2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0.82155206227559363</v>
      </c>
      <c r="D44" s="258">
        <v>0.80230762869582495</v>
      </c>
      <c r="E44" s="258">
        <v>0.81879105046261424</v>
      </c>
      <c r="F44" s="258">
        <v>0.82211534756392102</v>
      </c>
      <c r="G44" s="309"/>
      <c r="H44" s="260">
        <v>0.81203150899297849</v>
      </c>
      <c r="I44" s="258">
        <v>0.81874832107075002</v>
      </c>
      <c r="J44" s="258">
        <v>0.85715813728021639</v>
      </c>
      <c r="K44" s="258">
        <v>0.83245490821630042</v>
      </c>
      <c r="L44" s="309"/>
      <c r="M44" s="260">
        <v>0.88540879400285211</v>
      </c>
      <c r="N44" s="258">
        <v>0.9333050456620875</v>
      </c>
      <c r="O44" s="258">
        <v>0.8192367676736555</v>
      </c>
      <c r="P44" s="258">
        <v>0.8848887821091872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90"/>
      <c r="AD45" s="286"/>
      <c r="AE45" s="286"/>
      <c r="AF45" s="286"/>
      <c r="AG45" s="290"/>
      <c r="AH45" s="286"/>
      <c r="AI45" s="286"/>
      <c r="AJ45" s="286"/>
      <c r="AK45" s="290"/>
      <c r="AL45" s="258" t="s">
        <v>500</v>
      </c>
      <c r="AM45" s="258" t="s">
        <v>500</v>
      </c>
      <c r="AN45" s="259" t="s">
        <v>500</v>
      </c>
    </row>
    <row r="46" spans="1:40" x14ac:dyDescent="0.4">
      <c r="B46" s="197" t="s">
        <v>330</v>
      </c>
      <c r="C46" s="290"/>
      <c r="D46" s="286"/>
      <c r="E46" s="286"/>
      <c r="F46" s="258">
        <v>2.9187066666666667E-2</v>
      </c>
      <c r="G46" s="309"/>
      <c r="H46" s="290"/>
      <c r="I46" s="286"/>
      <c r="J46" s="286"/>
      <c r="K46" s="258">
        <v>1.7488277777777776E-2</v>
      </c>
      <c r="L46" s="309"/>
      <c r="M46" s="290"/>
      <c r="N46" s="286"/>
      <c r="O46" s="286"/>
      <c r="P46" s="258">
        <v>1.526228E-2</v>
      </c>
      <c r="Q46" s="291"/>
      <c r="R46" s="287"/>
      <c r="S46" s="287"/>
      <c r="T46" s="258" t="s">
        <v>500</v>
      </c>
      <c r="U46" s="291"/>
      <c r="V46" s="287"/>
      <c r="W46" s="287"/>
      <c r="X46" s="258" t="s">
        <v>500</v>
      </c>
      <c r="Y46" s="291"/>
      <c r="Z46" s="287"/>
      <c r="AA46" s="287"/>
      <c r="AB46" s="258" t="s">
        <v>500</v>
      </c>
      <c r="AC46" s="290"/>
      <c r="AD46" s="286"/>
      <c r="AE46" s="286"/>
      <c r="AF46" s="286"/>
      <c r="AG46" s="290"/>
      <c r="AH46" s="286"/>
      <c r="AI46" s="286"/>
      <c r="AJ46" s="286"/>
      <c r="AK46" s="290"/>
      <c r="AL46" s="287"/>
      <c r="AM46" s="287"/>
      <c r="AN46" s="259" t="s">
        <v>500</v>
      </c>
    </row>
    <row r="47" spans="1:40" s="76" customFormat="1" x14ac:dyDescent="0.4">
      <c r="A47" s="143"/>
      <c r="B47" s="199" t="s">
        <v>329</v>
      </c>
      <c r="C47" s="290"/>
      <c r="D47" s="286"/>
      <c r="E47" s="286"/>
      <c r="F47" s="258">
        <v>0.85099999999999998</v>
      </c>
      <c r="G47" s="309"/>
      <c r="H47" s="290"/>
      <c r="I47" s="286"/>
      <c r="J47" s="286"/>
      <c r="K47" s="258">
        <v>0.85</v>
      </c>
      <c r="L47" s="309"/>
      <c r="M47" s="290"/>
      <c r="N47" s="286"/>
      <c r="O47" s="286"/>
      <c r="P47" s="258">
        <v>0.9</v>
      </c>
      <c r="Q47" s="290"/>
      <c r="R47" s="286"/>
      <c r="S47" s="286"/>
      <c r="T47" s="258" t="s">
        <v>500</v>
      </c>
      <c r="U47" s="290"/>
      <c r="V47" s="286"/>
      <c r="W47" s="286"/>
      <c r="X47" s="258" t="s">
        <v>500</v>
      </c>
      <c r="Y47" s="290"/>
      <c r="Z47" s="286"/>
      <c r="AA47" s="286"/>
      <c r="AB47" s="258" t="s">
        <v>500</v>
      </c>
      <c r="AC47" s="290"/>
      <c r="AD47" s="286"/>
      <c r="AE47" s="286"/>
      <c r="AF47" s="286"/>
      <c r="AG47" s="290"/>
      <c r="AH47" s="286"/>
      <c r="AI47" s="286"/>
      <c r="AJ47" s="286"/>
      <c r="AK47" s="290"/>
      <c r="AL47" s="286"/>
      <c r="AM47" s="286"/>
      <c r="AN47" s="259"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0.75</v>
      </c>
      <c r="D49" s="141">
        <v>0.8</v>
      </c>
      <c r="E49" s="141">
        <v>0.8</v>
      </c>
      <c r="F49" s="141">
        <v>0.8</v>
      </c>
      <c r="G49" s="310"/>
      <c r="H49" s="140">
        <v>0.8</v>
      </c>
      <c r="I49" s="141">
        <v>0.8</v>
      </c>
      <c r="J49" s="141">
        <v>0.8</v>
      </c>
      <c r="K49" s="141">
        <v>0.8</v>
      </c>
      <c r="L49" s="310"/>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0.85099999999999998</v>
      </c>
      <c r="G50" s="309"/>
      <c r="H50" s="291"/>
      <c r="I50" s="287"/>
      <c r="J50" s="287"/>
      <c r="K50" s="258">
        <v>0.85</v>
      </c>
      <c r="L50" s="309"/>
      <c r="M50" s="291"/>
      <c r="N50" s="287"/>
      <c r="O50" s="287"/>
      <c r="P50" s="258">
        <v>0.9</v>
      </c>
      <c r="Q50" s="291"/>
      <c r="R50" s="287"/>
      <c r="S50" s="287"/>
      <c r="T50" s="258" t="s">
        <v>500</v>
      </c>
      <c r="U50" s="291"/>
      <c r="V50" s="287"/>
      <c r="W50" s="287"/>
      <c r="X50" s="258" t="s">
        <v>500</v>
      </c>
      <c r="Y50" s="291"/>
      <c r="Z50" s="287"/>
      <c r="AA50" s="287"/>
      <c r="AB50" s="258" t="s">
        <v>500</v>
      </c>
      <c r="AC50" s="290"/>
      <c r="AD50" s="286"/>
      <c r="AE50" s="286"/>
      <c r="AF50" s="286"/>
      <c r="AG50" s="290"/>
      <c r="AH50" s="286"/>
      <c r="AI50" s="286"/>
      <c r="AJ50" s="286"/>
      <c r="AK50" s="290"/>
      <c r="AL50" s="287"/>
      <c r="AM50" s="287"/>
      <c r="AN50" s="259" t="s">
        <v>500</v>
      </c>
    </row>
    <row r="51" spans="1:40" x14ac:dyDescent="0.4">
      <c r="B51" s="195" t="s">
        <v>334</v>
      </c>
      <c r="C51" s="290"/>
      <c r="D51" s="286"/>
      <c r="E51" s="286"/>
      <c r="F51" s="115">
        <v>28320570</v>
      </c>
      <c r="G51" s="309"/>
      <c r="H51" s="290"/>
      <c r="I51" s="286"/>
      <c r="J51" s="286"/>
      <c r="K51" s="115">
        <v>49429249</v>
      </c>
      <c r="L51" s="309"/>
      <c r="M51" s="290"/>
      <c r="N51" s="286"/>
      <c r="O51" s="286"/>
      <c r="P51" s="115">
        <v>39337773</v>
      </c>
      <c r="Q51" s="290"/>
      <c r="R51" s="286"/>
      <c r="S51" s="286"/>
      <c r="T51" s="115" t="s">
        <v>500</v>
      </c>
      <c r="U51" s="290"/>
      <c r="V51" s="286"/>
      <c r="W51" s="286"/>
      <c r="X51" s="115" t="s">
        <v>500</v>
      </c>
      <c r="Y51" s="290"/>
      <c r="Z51" s="286"/>
      <c r="AA51" s="286"/>
      <c r="AB51" s="115" t="s">
        <v>500</v>
      </c>
      <c r="AC51" s="290"/>
      <c r="AD51" s="286"/>
      <c r="AE51" s="286"/>
      <c r="AF51" s="286"/>
      <c r="AG51" s="290"/>
      <c r="AH51" s="286"/>
      <c r="AI51" s="286"/>
      <c r="AJ51" s="286"/>
      <c r="AK51" s="290"/>
      <c r="AL51" s="286"/>
      <c r="AM51" s="286"/>
      <c r="AN51" s="251" t="s">
        <v>500</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3826</v>
      </c>
      <c r="D4" s="149">
        <v>4574</v>
      </c>
      <c r="E4" s="149">
        <v>6145</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07"/>
      <c r="D23" s="408"/>
      <c r="E23" s="408"/>
      <c r="F23" s="408"/>
      <c r="G23" s="408"/>
      <c r="H23" s="408"/>
      <c r="I23" s="408"/>
      <c r="J23" s="408"/>
      <c r="K23" s="409"/>
    </row>
    <row r="24" spans="2:12" s="5" customFormat="1" ht="100.2" customHeight="1" x14ac:dyDescent="0.4">
      <c r="B24" s="101" t="s">
        <v>213</v>
      </c>
      <c r="C24" s="410"/>
      <c r="D24" s="411"/>
      <c r="E24" s="411"/>
      <c r="F24" s="411"/>
      <c r="G24" s="411"/>
      <c r="H24" s="411"/>
      <c r="I24" s="411"/>
      <c r="J24" s="411"/>
      <c r="K24" s="412"/>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29" activePane="bottomRight" state="frozen"/>
      <selection activeCell="B1" sqref="B1"/>
      <selection pane="topRight" activeCell="B1" sqref="B1"/>
      <selection pane="bottomLeft" activeCell="B1" sqref="B1"/>
      <selection pane="bottomRight" activeCell="D80" sqref="D8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380" t="s">
        <v>501</v>
      </c>
      <c r="C5" s="150"/>
      <c r="D5" s="382" t="s">
        <v>505</v>
      </c>
      <c r="E5" s="7"/>
    </row>
    <row r="6" spans="1:5" ht="35.25" customHeight="1" x14ac:dyDescent="0.4">
      <c r="B6" s="379" t="s">
        <v>502</v>
      </c>
      <c r="C6" s="150"/>
      <c r="D6" s="383" t="s">
        <v>506</v>
      </c>
      <c r="E6" s="7"/>
    </row>
    <row r="7" spans="1:5" ht="35.25" customHeight="1" x14ac:dyDescent="0.4">
      <c r="B7" s="379" t="s">
        <v>503</v>
      </c>
      <c r="C7" s="150"/>
      <c r="D7" s="221"/>
      <c r="E7" s="7"/>
    </row>
    <row r="8" spans="1:5" ht="35.25" customHeight="1" x14ac:dyDescent="0.4">
      <c r="B8" s="380" t="s">
        <v>504</v>
      </c>
      <c r="C8" s="150"/>
      <c r="D8" s="221"/>
      <c r="E8" s="7"/>
    </row>
    <row r="9" spans="1:5" ht="35.25" customHeight="1" x14ac:dyDescent="0.4">
      <c r="B9" s="381"/>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4" t="s">
        <v>507</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219"/>
      <c r="C34" s="150"/>
      <c r="D34" s="385" t="s">
        <v>508</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6" t="s">
        <v>508</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7" t="s">
        <v>509</v>
      </c>
      <c r="C56" s="152"/>
      <c r="D56" s="390" t="s">
        <v>523</v>
      </c>
      <c r="E56" s="7"/>
    </row>
    <row r="57" spans="2:5" ht="35.25" customHeight="1" x14ac:dyDescent="0.4">
      <c r="B57" s="387" t="s">
        <v>510</v>
      </c>
      <c r="C57" s="152"/>
      <c r="D57" s="390" t="s">
        <v>524</v>
      </c>
      <c r="E57" s="7"/>
    </row>
    <row r="58" spans="2:5" ht="35.25" customHeight="1" x14ac:dyDescent="0.4">
      <c r="B58" s="387" t="s">
        <v>511</v>
      </c>
      <c r="C58" s="152"/>
      <c r="D58" s="221"/>
      <c r="E58" s="7"/>
    </row>
    <row r="59" spans="2:5" ht="35.25" customHeight="1" x14ac:dyDescent="0.4">
      <c r="B59" s="387" t="s">
        <v>512</v>
      </c>
      <c r="C59" s="152"/>
      <c r="D59" s="221"/>
      <c r="E59" s="7"/>
    </row>
    <row r="60" spans="2:5" ht="35.25" customHeight="1" x14ac:dyDescent="0.4">
      <c r="B60" s="387" t="s">
        <v>513</v>
      </c>
      <c r="C60" s="152"/>
      <c r="D60" s="221"/>
      <c r="E60" s="7"/>
    </row>
    <row r="61" spans="2:5" ht="35.25" customHeight="1" x14ac:dyDescent="0.4">
      <c r="B61" s="387" t="s">
        <v>514</v>
      </c>
      <c r="C61" s="152"/>
      <c r="D61" s="221"/>
      <c r="E61" s="7"/>
    </row>
    <row r="62" spans="2:5" ht="35.25" customHeight="1" x14ac:dyDescent="0.4">
      <c r="B62" s="387" t="s">
        <v>515</v>
      </c>
      <c r="C62" s="152"/>
      <c r="D62" s="221"/>
      <c r="E62" s="7"/>
    </row>
    <row r="63" spans="2:5" ht="35.25" customHeight="1" x14ac:dyDescent="0.4">
      <c r="B63" s="387" t="s">
        <v>516</v>
      </c>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88" t="s">
        <v>517</v>
      </c>
      <c r="C67" s="152"/>
      <c r="D67" s="389" t="s">
        <v>523</v>
      </c>
      <c r="E67" s="7"/>
    </row>
    <row r="68" spans="2:5" ht="35.25" customHeight="1" x14ac:dyDescent="0.4">
      <c r="B68" s="388" t="s">
        <v>518</v>
      </c>
      <c r="C68" s="152"/>
      <c r="D68" s="389" t="s">
        <v>524</v>
      </c>
      <c r="E68" s="7"/>
    </row>
    <row r="69" spans="2:5" ht="35.25" customHeight="1" x14ac:dyDescent="0.4">
      <c r="B69" s="388" t="s">
        <v>519</v>
      </c>
      <c r="C69" s="152"/>
      <c r="D69" s="221"/>
      <c r="E69" s="7"/>
    </row>
    <row r="70" spans="2:5" ht="35.25" customHeight="1" x14ac:dyDescent="0.4">
      <c r="B70" s="388" t="s">
        <v>520</v>
      </c>
      <c r="C70" s="152"/>
      <c r="D70" s="221"/>
      <c r="E70" s="7"/>
    </row>
    <row r="71" spans="2:5" ht="35.25" customHeight="1" x14ac:dyDescent="0.4">
      <c r="B71" s="388" t="s">
        <v>521</v>
      </c>
      <c r="C71" s="152"/>
      <c r="D71" s="221"/>
      <c r="E71" s="7"/>
    </row>
    <row r="72" spans="2:5" ht="35.25" customHeight="1" x14ac:dyDescent="0.4">
      <c r="B72" s="388" t="s">
        <v>522</v>
      </c>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2" t="s">
        <v>550</v>
      </c>
      <c r="C78" s="152"/>
      <c r="D78" s="404" t="s">
        <v>523</v>
      </c>
      <c r="E78" s="7"/>
    </row>
    <row r="79" spans="2:5" ht="35.25" customHeight="1" x14ac:dyDescent="0.4">
      <c r="B79" s="392" t="s">
        <v>551</v>
      </c>
      <c r="C79" s="152"/>
      <c r="D79" s="404" t="s">
        <v>524</v>
      </c>
      <c r="E79" s="7"/>
    </row>
    <row r="80" spans="2:5" ht="35.25" customHeight="1" x14ac:dyDescent="0.4">
      <c r="B80" s="392" t="s">
        <v>552</v>
      </c>
      <c r="C80" s="152"/>
      <c r="D80" s="221"/>
      <c r="E80" s="7"/>
    </row>
    <row r="81" spans="2:5" ht="35.25" customHeight="1" x14ac:dyDescent="0.4">
      <c r="B81" s="392" t="s">
        <v>553</v>
      </c>
      <c r="C81" s="152"/>
      <c r="D81" s="221"/>
      <c r="E81" s="7"/>
    </row>
    <row r="82" spans="2:5" ht="35.25" customHeight="1" x14ac:dyDescent="0.4">
      <c r="B82" s="398" t="s">
        <v>554</v>
      </c>
      <c r="C82" s="152"/>
      <c r="D82" s="221"/>
      <c r="E82" s="7"/>
    </row>
    <row r="83" spans="2:5" ht="35.25" customHeight="1" x14ac:dyDescent="0.4">
      <c r="B83" s="398" t="s">
        <v>555</v>
      </c>
      <c r="C83" s="152"/>
      <c r="D83" s="221"/>
      <c r="E83" s="7"/>
    </row>
    <row r="84" spans="2:5" ht="35.25" customHeight="1" x14ac:dyDescent="0.4">
      <c r="B84" s="392" t="s">
        <v>556</v>
      </c>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2" t="s">
        <v>525</v>
      </c>
      <c r="C89" s="152"/>
      <c r="D89" s="393" t="s">
        <v>523</v>
      </c>
      <c r="E89" s="7"/>
    </row>
    <row r="90" spans="2:5" ht="35.25" customHeight="1" x14ac:dyDescent="0.4">
      <c r="B90" s="392" t="s">
        <v>526</v>
      </c>
      <c r="C90" s="152"/>
      <c r="D90" s="393" t="s">
        <v>524</v>
      </c>
      <c r="E90" s="7"/>
    </row>
    <row r="91" spans="2:5" ht="35.25" customHeight="1" x14ac:dyDescent="0.4">
      <c r="B91" s="392" t="s">
        <v>527</v>
      </c>
      <c r="C91" s="152"/>
      <c r="D91" s="221"/>
      <c r="E91" s="7"/>
    </row>
    <row r="92" spans="2:5" ht="35.25" customHeight="1" x14ac:dyDescent="0.4">
      <c r="B92" s="392" t="s">
        <v>528</v>
      </c>
      <c r="C92" s="152"/>
      <c r="D92" s="221"/>
      <c r="E92" s="7"/>
    </row>
    <row r="93" spans="2:5" ht="35.25" customHeight="1" x14ac:dyDescent="0.4">
      <c r="B93" s="391" t="s">
        <v>529</v>
      </c>
      <c r="C93" s="152"/>
      <c r="D93" s="221"/>
      <c r="E93" s="7"/>
    </row>
    <row r="94" spans="2:5" ht="35.25" customHeight="1" x14ac:dyDescent="0.4">
      <c r="B94" s="391" t="s">
        <v>530</v>
      </c>
      <c r="C94" s="152"/>
      <c r="D94" s="221"/>
      <c r="E94" s="7"/>
    </row>
    <row r="95" spans="2:5" ht="35.25" customHeight="1" x14ac:dyDescent="0.4">
      <c r="B95" s="392" t="s">
        <v>531</v>
      </c>
      <c r="C95" s="152"/>
      <c r="D95" s="221"/>
      <c r="E95" s="7"/>
    </row>
    <row r="96" spans="2:5" ht="35.25" customHeight="1" x14ac:dyDescent="0.4">
      <c r="B96" s="392" t="s">
        <v>532</v>
      </c>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5" t="s">
        <v>533</v>
      </c>
      <c r="C100" s="152"/>
      <c r="D100" s="396" t="s">
        <v>543</v>
      </c>
      <c r="E100" s="7"/>
    </row>
    <row r="101" spans="2:5" ht="35.25" customHeight="1" x14ac:dyDescent="0.4">
      <c r="B101" s="395" t="s">
        <v>534</v>
      </c>
      <c r="C101" s="152"/>
      <c r="D101" s="396"/>
      <c r="E101" s="7"/>
    </row>
    <row r="102" spans="2:5" ht="35.25" customHeight="1" x14ac:dyDescent="0.4">
      <c r="B102" s="395" t="s">
        <v>535</v>
      </c>
      <c r="C102" s="152"/>
      <c r="D102" s="396" t="s">
        <v>523</v>
      </c>
      <c r="E102" s="7"/>
    </row>
    <row r="103" spans="2:5" ht="35.25" customHeight="1" x14ac:dyDescent="0.4">
      <c r="B103" s="395" t="s">
        <v>536</v>
      </c>
      <c r="C103" s="152"/>
      <c r="D103" s="396" t="s">
        <v>524</v>
      </c>
      <c r="E103" s="7"/>
    </row>
    <row r="104" spans="2:5" ht="35.25" customHeight="1" x14ac:dyDescent="0.4">
      <c r="B104" s="395" t="s">
        <v>537</v>
      </c>
      <c r="C104" s="152"/>
      <c r="D104" s="221"/>
      <c r="E104" s="7"/>
    </row>
    <row r="105" spans="2:5" ht="35.25" customHeight="1" x14ac:dyDescent="0.4">
      <c r="B105" s="395" t="s">
        <v>538</v>
      </c>
      <c r="C105" s="152"/>
      <c r="D105" s="221"/>
      <c r="E105" s="7"/>
    </row>
    <row r="106" spans="2:5" ht="35.25" customHeight="1" x14ac:dyDescent="0.4">
      <c r="B106" s="395" t="s">
        <v>539</v>
      </c>
      <c r="C106" s="152"/>
      <c r="D106" s="221"/>
      <c r="E106" s="7"/>
    </row>
    <row r="107" spans="2:5" ht="35.25" customHeight="1" x14ac:dyDescent="0.4">
      <c r="B107" s="395" t="s">
        <v>540</v>
      </c>
      <c r="C107" s="152"/>
      <c r="D107" s="221"/>
      <c r="E107" s="7"/>
    </row>
    <row r="108" spans="2:5" ht="35.25" customHeight="1" x14ac:dyDescent="0.4">
      <c r="B108" s="395" t="s">
        <v>541</v>
      </c>
      <c r="C108" s="152"/>
      <c r="D108" s="221"/>
      <c r="E108" s="7"/>
    </row>
    <row r="109" spans="2:5" ht="35.25" customHeight="1" x14ac:dyDescent="0.4">
      <c r="B109" s="394" t="s">
        <v>542</v>
      </c>
      <c r="C109" s="152"/>
      <c r="D109" s="221"/>
      <c r="E109" s="7"/>
    </row>
    <row r="110" spans="2:5" s="5" customFormat="1" ht="14" thickBot="1" x14ac:dyDescent="0.45">
      <c r="B110" s="278" t="s">
        <v>100</v>
      </c>
      <c r="C110" s="279"/>
      <c r="D110" s="280"/>
      <c r="E110" s="27"/>
    </row>
    <row r="111" spans="2:5" s="5" customFormat="1" ht="35.25" customHeight="1" thickTop="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97" t="s">
        <v>544</v>
      </c>
      <c r="C123" s="150"/>
      <c r="D123" s="398" t="s">
        <v>544</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99" t="s">
        <v>545</v>
      </c>
      <c r="C134" s="150"/>
      <c r="D134" s="400" t="s">
        <v>546</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219"/>
      <c r="C145" s="150"/>
      <c r="D145" s="221"/>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3.7" x14ac:dyDescent="0.4">
      <c r="B155" s="278" t="s">
        <v>75</v>
      </c>
      <c r="C155" s="279"/>
      <c r="D155" s="280"/>
      <c r="E155" s="7"/>
    </row>
    <row r="156" spans="2:5" s="5" customFormat="1" ht="35.25" customHeight="1" x14ac:dyDescent="0.4">
      <c r="B156" s="219"/>
      <c r="C156" s="150"/>
      <c r="D156" s="221"/>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3.7" x14ac:dyDescent="0.4">
      <c r="B166" s="278" t="s">
        <v>76</v>
      </c>
      <c r="C166" s="279"/>
      <c r="D166" s="280"/>
      <c r="E166" s="7"/>
    </row>
    <row r="167" spans="2:5" s="5" customFormat="1" ht="35.25" customHeight="1" x14ac:dyDescent="0.4">
      <c r="B167" s="219"/>
      <c r="C167" s="150"/>
      <c r="D167" s="221"/>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402" t="s">
        <v>547</v>
      </c>
      <c r="C178" s="150"/>
      <c r="D178" s="404" t="s">
        <v>549</v>
      </c>
      <c r="E178" s="27"/>
    </row>
    <row r="179" spans="2:5" s="5" customFormat="1" ht="35.25" customHeight="1" x14ac:dyDescent="0.4">
      <c r="B179" s="401" t="s">
        <v>548</v>
      </c>
      <c r="C179" s="150"/>
      <c r="D179" s="221"/>
      <c r="E179" s="27"/>
    </row>
    <row r="180" spans="2:5" s="5" customFormat="1" ht="35.25" customHeight="1" x14ac:dyDescent="0.4">
      <c r="B180" s="403"/>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