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workbookPassword="D429" lockStructure="1"/>
  <bookViews>
    <workbookView xWindow="65310" yWindow="5100" windowWidth="18120" windowHeight="5760" tabRatio="92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calcMode="manual"/>
</workbook>
</file>

<file path=xl/calcChain.xml><?xml version="1.0" encoding="utf-8"?>
<calcChain xmlns="http://schemas.openxmlformats.org/spreadsheetml/2006/main">
  <c r="Q54" i="18" l="1"/>
  <c r="Q24" i="18"/>
  <c r="K24" i="18"/>
  <c r="K54" i="18"/>
  <c r="E54" i="18"/>
  <c r="E24" i="18"/>
  <c r="D54" i="18"/>
  <c r="J54" i="18"/>
  <c r="J12" i="10" l="1"/>
  <c r="K12" i="10" s="1"/>
  <c r="K44" i="10" s="1"/>
  <c r="K47" i="10" s="1"/>
  <c r="K10" i="10"/>
  <c r="P46" i="10" l="1"/>
  <c r="P47" i="10" s="1"/>
  <c r="P50" i="10" s="1"/>
  <c r="P41" i="10"/>
  <c r="K41" i="10"/>
  <c r="F41" i="10"/>
  <c r="J6" i="10"/>
  <c r="E15" i="10"/>
  <c r="E6" i="10"/>
  <c r="K51" i="10"/>
  <c r="Q49" i="18"/>
  <c r="K49" i="18"/>
  <c r="E49" i="18"/>
  <c r="Q5" i="4"/>
  <c r="P54" i="18"/>
  <c r="I5" i="18"/>
  <c r="F51" i="10" l="1"/>
  <c r="O37" i="10" l="1"/>
  <c r="N37" i="10"/>
  <c r="P37" i="10" s="1"/>
  <c r="E37" i="10"/>
  <c r="F37" i="10" s="1"/>
  <c r="AS60" i="4"/>
  <c r="Q60" i="4"/>
  <c r="P60" i="4"/>
  <c r="K60" i="4"/>
  <c r="J37" i="10" s="1"/>
  <c r="K37" i="10" s="1"/>
  <c r="J60" i="4"/>
  <c r="E60" i="4"/>
  <c r="D60" i="4"/>
  <c r="E4" i="16" l="1"/>
  <c r="C4" i="16"/>
  <c r="D4" i="16"/>
  <c r="P15" i="10"/>
  <c r="O16" i="10"/>
  <c r="P16" i="10" s="1"/>
  <c r="O15" i="10"/>
  <c r="P51" i="10" s="1"/>
  <c r="N17" i="10"/>
  <c r="M17" i="10"/>
  <c r="P6" i="10"/>
  <c r="O7" i="10"/>
  <c r="P7" i="10" s="1"/>
  <c r="O6" i="10"/>
  <c r="N12" i="10"/>
  <c r="N44" i="10" s="1"/>
  <c r="M12" i="10"/>
  <c r="M44" i="10" s="1"/>
  <c r="E16" i="10"/>
  <c r="J16" i="10"/>
  <c r="K16" i="10" s="1"/>
  <c r="J15" i="10"/>
  <c r="J17" i="10" s="1"/>
  <c r="I17" i="10"/>
  <c r="H17" i="10"/>
  <c r="K7" i="10"/>
  <c r="J44" i="10"/>
  <c r="J7" i="10"/>
  <c r="K6" i="10"/>
  <c r="I12" i="10"/>
  <c r="I44" i="10" s="1"/>
  <c r="H12" i="10"/>
  <c r="C44" i="10"/>
  <c r="F16" i="10"/>
  <c r="F15" i="10"/>
  <c r="E17" i="10"/>
  <c r="D17" i="10"/>
  <c r="D44" i="10" s="1"/>
  <c r="C17" i="10"/>
  <c r="F6" i="10"/>
  <c r="E7" i="10"/>
  <c r="F7" i="10" s="1"/>
  <c r="F12" i="10" s="1"/>
  <c r="Q5" i="18"/>
  <c r="K5" i="18"/>
  <c r="E5" i="18"/>
  <c r="Q59" i="4"/>
  <c r="Q57" i="4"/>
  <c r="Q47" i="4"/>
  <c r="Q45" i="4"/>
  <c r="Q44" i="4"/>
  <c r="Q41" i="4"/>
  <c r="Q37" i="4"/>
  <c r="Q34" i="4"/>
  <c r="Q30" i="4"/>
  <c r="Q27" i="4"/>
  <c r="Q13" i="4"/>
  <c r="K59" i="4"/>
  <c r="K57" i="4"/>
  <c r="K51" i="4"/>
  <c r="K47" i="4"/>
  <c r="K45" i="4"/>
  <c r="K44" i="4"/>
  <c r="K41" i="4"/>
  <c r="K37" i="4"/>
  <c r="K34" i="4"/>
  <c r="K30" i="4"/>
  <c r="K27" i="4"/>
  <c r="K13" i="4"/>
  <c r="K12" i="4"/>
  <c r="K5" i="4"/>
  <c r="E59" i="4"/>
  <c r="E57" i="4"/>
  <c r="E51" i="4"/>
  <c r="E47" i="4"/>
  <c r="E45" i="4"/>
  <c r="E44" i="4"/>
  <c r="E41" i="4"/>
  <c r="E37" i="4"/>
  <c r="E34" i="4"/>
  <c r="E30" i="4"/>
  <c r="E27" i="4"/>
  <c r="E13" i="4"/>
  <c r="E12" i="4"/>
  <c r="E5" i="4"/>
  <c r="P51" i="4"/>
  <c r="J51" i="4"/>
  <c r="D51" i="4"/>
  <c r="AS30" i="4"/>
  <c r="P30" i="4"/>
  <c r="J30" i="4"/>
  <c r="D30" i="4"/>
  <c r="D12" i="10"/>
  <c r="C12" i="10"/>
  <c r="F17" i="10" l="1"/>
  <c r="F44" i="10" s="1"/>
  <c r="F47" i="10" s="1"/>
  <c r="F50" i="10" s="1"/>
  <c r="K17" i="10"/>
  <c r="K50" i="10" s="1"/>
  <c r="E12" i="10"/>
  <c r="E44" i="10" s="1"/>
  <c r="K15" i="10"/>
  <c r="O12" i="10"/>
  <c r="O17" i="10"/>
  <c r="P17" i="10" s="1"/>
  <c r="H44" i="10"/>
  <c r="O44" i="10" l="1"/>
  <c r="P12" i="10"/>
  <c r="P44" i="10" s="1"/>
</calcChain>
</file>

<file path=xl/sharedStrings.xml><?xml version="1.0" encoding="utf-8"?>
<sst xmlns="http://schemas.openxmlformats.org/spreadsheetml/2006/main" count="594" uniqueCount="519">
  <si>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</si>
  <si>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</si>
  <si>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</si>
  <si>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</si>
  <si>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</si>
  <si>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</si>
  <si>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</si>
  <si>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</si>
  <si>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</si>
  <si>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</si>
  <si>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</si>
  <si>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</si>
  <si>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</si>
  <si>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</si>
  <si>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</si>
  <si>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</si>
  <si>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</si>
  <si>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</si>
  <si>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</si>
  <si>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</si>
  <si>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</si>
  <si>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</si>
  <si>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</si>
  <si>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</si>
  <si>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</si>
  <si>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</si>
  <si>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</si>
  <si>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</si>
  <si>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</si>
  <si>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</si>
  <si>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</si>
  <si>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</si>
  <si>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</si>
  <si>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</si>
  <si>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</si>
  <si>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</si>
  <si>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</si>
  <si>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</si>
  <si>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</si>
  <si>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</si>
  <si>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</si>
  <si>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</si>
  <si>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</si>
  <si>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</si>
  <si>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</si>
  <si>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</si>
  <si>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</si>
  <si>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</si>
  <si>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</si>
  <si>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</si>
  <si>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</si>
  <si>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</si>
  <si>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</si>
  <si>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</si>
  <si>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</si>
  <si>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</si>
  <si>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</si>
  <si>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</si>
  <si>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</si>
  <si>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</si>
  <si>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</si>
  <si>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</si>
  <si>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</si>
  <si>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</si>
  <si>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</si>
  <si>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</si>
  <si>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</si>
  <si>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</si>
  <si>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</si>
  <si>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</si>
  <si>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</si>
  <si>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</si>
  <si>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</si>
  <si>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</si>
  <si>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</si>
  <si>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</si>
  <si>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</si>
  <si>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</si>
  <si>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</si>
  <si>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</si>
  <si>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</si>
  <si>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</si>
  <si>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</si>
  <si>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</si>
  <si>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</si>
  <si>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</si>
  <si>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</si>
  <si>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</si>
  <si>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</si>
  <si>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</si>
  <si>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</si>
  <si>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</si>
  <si>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</si>
  <si>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</si>
  <si>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</si>
  <si>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</si>
  <si>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</si>
  <si>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</si>
  <si>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</si>
  <si>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</si>
  <si>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</si>
  <si>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</si>
  <si>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</si>
  <si>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</si>
  <si>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</si>
  <si>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</si>
  <si>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</si>
  <si>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</si>
  <si>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</si>
  <si>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</si>
  <si>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</si>
  <si>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</si>
  <si>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</si>
  <si>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</si>
  <si>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</si>
  <si>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</si>
  <si>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</si>
  <si>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</si>
  <si>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</si>
  <si>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</si>
  <si>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</si>
  <si>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</si>
  <si>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</si>
  <si>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</si>
  <si>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</si>
  <si>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</si>
  <si>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</si>
  <si>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</si>
  <si>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</si>
  <si>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</si>
  <si>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</si>
  <si>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</si>
  <si>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</si>
  <si>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</si>
  <si>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</si>
  <si>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</si>
  <si>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</si>
  <si>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</si>
  <si>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</si>
  <si>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</si>
  <si>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</si>
  <si>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</si>
  <si>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</si>
  <si>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</si>
  <si>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</si>
  <si>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</si>
  <si>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</si>
  <si>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</si>
  <si>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</si>
  <si>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</si>
  <si>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</si>
  <si>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</si>
  <si>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</si>
  <si>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</si>
  <si>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</si>
  <si>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</si>
  <si>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</si>
  <si>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</si>
  <si>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</si>
  <si>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</si>
  <si>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</si>
  <si>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</si>
  <si>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</si>
  <si>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</si>
  <si>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</si>
  <si>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</si>
  <si>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</si>
  <si>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</si>
  <si>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</si>
  <si>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</si>
  <si>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</si>
  <si>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</si>
  <si>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</si>
  <si>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</si>
  <si>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</si>
  <si>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</si>
  <si>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</si>
  <si>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</si>
  <si>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</si>
  <si>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</si>
  <si>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</si>
  <si>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</si>
  <si>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</si>
  <si>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</si>
  <si>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</si>
  <si>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</si>
  <si>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</si>
  <si>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</si>
  <si>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</si>
  <si>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</si>
  <si>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</si>
  <si>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</si>
  <si>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</si>
  <si>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</si>
  <si>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</si>
  <si>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</si>
  <si>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</si>
  <si>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</si>
  <si>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</si>
  <si>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</si>
  <si>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</si>
  <si>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</si>
  <si>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</si>
  <si>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</si>
  <si>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</si>
  <si>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</si>
  <si>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</si>
  <si>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</si>
  <si>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</si>
  <si>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</si>
  <si>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</si>
  <si>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</si>
  <si>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</si>
  <si>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</si>
  <si>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</si>
  <si>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</si>
  <si>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</si>
  <si>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</si>
  <si>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</si>
  <si>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</si>
  <si>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</si>
  <si>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</si>
  <si>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</si>
  <si>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</si>
  <si>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</si>
  <si>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</si>
  <si>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</si>
  <si>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</si>
  <si>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</si>
  <si>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</si>
  <si>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</si>
  <si>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</si>
  <si>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</si>
  <si>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</si>
  <si>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</si>
  <si>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</si>
  <si>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</si>
  <si>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</si>
  <si>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</si>
  <si>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</si>
  <si>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</si>
  <si>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</si>
  <si>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</si>
  <si>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</si>
  <si>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</si>
  <si>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</si>
  <si>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</si>
  <si>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</si>
  <si>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</si>
  <si>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</si>
  <si>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</si>
  <si>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</si>
  <si>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</si>
  <si>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</si>
  <si>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</si>
  <si>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</si>
  <si>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</si>
  <si>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</si>
  <si>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</si>
  <si>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</si>
  <si>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</si>
  <si>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</si>
  <si>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</si>
  <si>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</si>
  <si>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</si>
  <si>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</si>
  <si>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</si>
  <si>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</si>
  <si>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</si>
  <si>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</si>
  <si>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</si>
  <si>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</si>
  <si>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</si>
  <si>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</si>
  <si>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</si>
  <si>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</si>
  <si>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</si>
  <si>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</si>
  <si>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</si>
  <si>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</si>
  <si>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</si>
  <si>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</si>
  <si>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</si>
  <si>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</si>
  <si>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</si>
  <si>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</si>
  <si>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</si>
  <si>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</si>
  <si>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</si>
  <si>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</si>
  <si>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</si>
  <si>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</si>
  <si>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</si>
  <si>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</si>
  <si>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</si>
  <si>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</si>
  <si>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</si>
  <si>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</si>
  <si>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</si>
  <si>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</si>
  <si>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</si>
  <si>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</si>
  <si>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</si>
  <si>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</si>
  <si>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</si>
  <si>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</si>
  <si>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</si>
  <si>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</si>
  <si>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</si>
  <si>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</si>
  <si>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</si>
  <si>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</si>
  <si>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</si>
  <si>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</si>
  <si>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</si>
  <si>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</si>
  <si>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</si>
  <si>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</si>
  <si>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</si>
  <si>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</si>
  <si>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</si>
  <si>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</si>
  <si>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</si>
  <si>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</si>
  <si>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</si>
  <si>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</si>
  <si>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</si>
  <si>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</si>
  <si>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</si>
  <si>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</si>
  <si>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</si>
  <si>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</si>
  <si>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</si>
  <si>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</si>
  <si>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</si>
  <si>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</si>
  <si>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</si>
  <si>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</si>
  <si>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</si>
  <si>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</si>
  <si>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</si>
  <si>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</si>
  <si>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</si>
  <si>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</si>
  <si>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</si>
  <si>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</si>
  <si>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</si>
  <si>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</si>
  <si>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</si>
  <si>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</si>
  <si>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</si>
  <si>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</si>
  <si>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</si>
  <si>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</si>
  <si>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</si>
  <si>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</si>
  <si>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</si>
  <si>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</si>
  <si>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</si>
  <si>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</si>
  <si>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</si>
  <si>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</si>
  <si>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</si>
  <si>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</si>
  <si>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</si>
  <si>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</si>
  <si>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</si>
  <si>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</si>
  <si>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</si>
  <si>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</si>
  <si>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</si>
  <si>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</si>
  <si>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</si>
  <si>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</si>
  <si>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</si>
  <si>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</si>
  <si>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</si>
  <si>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</si>
  <si>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</si>
  <si>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</si>
  <si>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</si>
  <si>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</si>
  <si>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</si>
  <si>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</si>
  <si>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</si>
  <si>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</si>
  <si>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</si>
  <si>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</si>
  <si>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</si>
  <si>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</si>
  <si>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</si>
  <si>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</si>
  <si>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</si>
  <si>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</si>
  <si>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</si>
  <si>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</si>
  <si>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</si>
  <si>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</si>
  <si>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</si>
  <si>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</si>
  <si>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</si>
  <si>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</si>
  <si>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</si>
  <si>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</si>
  <si>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</si>
  <si>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</si>
  <si>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</si>
  <si>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</si>
  <si>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</si>
  <si>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</si>
  <si>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</si>
  <si>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</si>
  <si>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</si>
  <si>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</si>
  <si>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</si>
  <si>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</si>
  <si>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</si>
  <si>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</si>
  <si>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</si>
  <si>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</si>
  <si>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</si>
  <si>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</si>
  <si>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</si>
  <si>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</si>
  <si>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</si>
  <si>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</si>
  <si>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</si>
  <si>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</si>
  <si>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</si>
  <si>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</si>
  <si>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</si>
  <si>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</si>
  <si>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</si>
  <si>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</si>
  <si>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</si>
  <si>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</si>
  <si>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</si>
  <si>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</si>
  <si>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</si>
  <si>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</si>
  <si>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</si>
  <si>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</si>
  <si>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</si>
  <si>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</si>
  <si>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</si>
  <si>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</si>
  <si>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</si>
  <si>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</si>
  <si>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</si>
  <si>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</si>
  <si>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</si>
  <si>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</si>
  <si>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</si>
  <si>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</si>
  <si>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</si>
  <si>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</si>
  <si>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</si>
  <si>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</si>
  <si>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</si>
  <si>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</si>
  <si>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</si>
  <si>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</si>
  <si>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</si>
  <si>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</si>
  <si>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</si>
  <si>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</si>
  <si>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</si>
  <si>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</si>
  <si>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</si>
  <si>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</si>
  <si>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</si>
  <si>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</si>
  <si>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</si>
  <si>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</si>
  <si>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</si>
  <si>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</si>
  <si>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</si>
  <si>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</si>
  <si>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</si>
  <si>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</si>
  <si>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</si>
  <si>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</si>
  <si>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</si>
  <si>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</si>
  <si>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</si>
  <si>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</si>
  <si>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</si>
  <si>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</si>
  <si>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</si>
  <si>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</si>
  <si>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</si>
  <si>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</si>
  <si>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</si>
  <si>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</si>
  <si>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Allegian Insurance Company</t>
  </si>
  <si>
    <t>Vanguard Hlth Grp</t>
  </si>
  <si>
    <t>04759</t>
  </si>
  <si>
    <t>2014</t>
  </si>
  <si>
    <t>2005 Ed Carey Drive Harlingen, TX 78550</t>
  </si>
  <si>
    <t>203870730</t>
  </si>
  <si>
    <t>064852</t>
  </si>
  <si>
    <t>12346</t>
  </si>
  <si>
    <t>421</t>
  </si>
  <si>
    <t>Medical and Pharmacy</t>
  </si>
  <si>
    <t>Incurred claims based upon actual claims data</t>
  </si>
  <si>
    <t>Capitation</t>
  </si>
  <si>
    <t>Pharmaceutical rebates</t>
  </si>
  <si>
    <t>Based upon percentage of pharmacy costs by group</t>
  </si>
  <si>
    <t>Based on member months</t>
  </si>
  <si>
    <t>Taxes are allocated among the groups based upon premium revenue allocaton</t>
  </si>
  <si>
    <t>Not applicable for 2014 and 2013</t>
  </si>
  <si>
    <t>ACA section 910 fee</t>
  </si>
  <si>
    <t>State income, business and other taxes</t>
  </si>
  <si>
    <t>Federal transitional reinsurance payments</t>
  </si>
  <si>
    <t>Allocated based upon each groups percentage of premium revenues</t>
  </si>
  <si>
    <t>Indirect expenses allocated to each group based upon life years</t>
  </si>
  <si>
    <t>Based upon incurred claims expense for each group</t>
  </si>
  <si>
    <t>Based upon the percentage allocation of premium revenues for each group</t>
  </si>
  <si>
    <t>Based upon percentage of premium revenues for risk groups within the commercial line separate agreement for government business.</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</si>
</sst>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8" fontId="0" fillId="0" borderId="16" xfId="115"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1"/>
      <tableStyleElement type="secondRowStripe" dxfId="570"/>
      <tableStyleElement type="firstColumnStripe" dxfId="569"/>
      <tableStyleElement type="secondColumnStripe" dxfId="5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C5" sqref="C5"/>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G45" sqref="G4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304314</v>
      </c>
      <c r="E5" s="106">
        <f>D5</f>
        <v>304314</v>
      </c>
      <c r="F5" s="106"/>
      <c r="G5" s="106"/>
      <c r="H5" s="106"/>
      <c r="I5" s="105"/>
      <c r="J5" s="105">
        <v>5321544</v>
      </c>
      <c r="K5" s="106">
        <f>J5</f>
        <v>5321544</v>
      </c>
      <c r="L5" s="106"/>
      <c r="M5" s="106"/>
      <c r="N5" s="106"/>
      <c r="O5" s="105"/>
      <c r="P5" s="105">
        <v>35828093</v>
      </c>
      <c r="Q5" s="106">
        <f>P5+493015</f>
        <v>36321108</v>
      </c>
      <c r="R5" s="106"/>
      <c r="S5" s="106"/>
      <c r="T5" s="106"/>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v>15046726</v>
      </c>
      <c r="AT5" s="107"/>
      <c r="AU5" s="107"/>
      <c r="AV5" s="108"/>
      <c r="AW5" s="317"/>
    </row>
    <row r="6" spans="1:49" x14ac:dyDescent="0.2">
      <c r="B6" s="155" t="s">
        <v>223</v>
      </c>
      <c r="C6" s="62" t="s">
        <v>12</v>
      </c>
      <c r="D6" s="109">
        <v>0</v>
      </c>
      <c r="E6" s="110"/>
      <c r="F6" s="110"/>
      <c r="G6" s="111"/>
      <c r="H6" s="111"/>
      <c r="I6" s="112"/>
      <c r="J6" s="109">
        <v>0</v>
      </c>
      <c r="K6" s="110"/>
      <c r="L6" s="110"/>
      <c r="M6" s="111"/>
      <c r="N6" s="111"/>
      <c r="O6" s="112"/>
      <c r="P6" s="109">
        <v>0</v>
      </c>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c r="F7" s="110"/>
      <c r="G7" s="110"/>
      <c r="H7" s="110"/>
      <c r="I7" s="109"/>
      <c r="J7" s="109">
        <v>0</v>
      </c>
      <c r="K7" s="110"/>
      <c r="L7" s="110"/>
      <c r="M7" s="110"/>
      <c r="N7" s="110"/>
      <c r="O7" s="109"/>
      <c r="P7" s="109">
        <v>0</v>
      </c>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0</v>
      </c>
      <c r="E8" s="289"/>
      <c r="F8" s="290"/>
      <c r="G8" s="290"/>
      <c r="H8" s="290"/>
      <c r="I8" s="293"/>
      <c r="J8" s="109">
        <v>0</v>
      </c>
      <c r="K8" s="289"/>
      <c r="L8" s="290"/>
      <c r="M8" s="290"/>
      <c r="N8" s="290"/>
      <c r="O8" s="293"/>
      <c r="P8" s="109">
        <v>-1049079</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360977</v>
      </c>
      <c r="E12" s="106">
        <f>D12</f>
        <v>360977</v>
      </c>
      <c r="F12" s="106"/>
      <c r="G12" s="106"/>
      <c r="H12" s="106"/>
      <c r="I12" s="105"/>
      <c r="J12" s="105">
        <v>4087092</v>
      </c>
      <c r="K12" s="106">
        <f>J12</f>
        <v>4087092</v>
      </c>
      <c r="L12" s="106"/>
      <c r="M12" s="106"/>
      <c r="N12" s="106"/>
      <c r="O12" s="105"/>
      <c r="P12" s="105">
        <v>27234351</v>
      </c>
      <c r="Q12" s="106">
        <v>26049152</v>
      </c>
      <c r="R12" s="106"/>
      <c r="S12" s="106"/>
      <c r="T12" s="106"/>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v>12199052</v>
      </c>
      <c r="AT12" s="107"/>
      <c r="AU12" s="107"/>
      <c r="AV12" s="312"/>
      <c r="AW12" s="317"/>
    </row>
    <row r="13" spans="1:49" ht="25.5" x14ac:dyDescent="0.2">
      <c r="B13" s="155" t="s">
        <v>230</v>
      </c>
      <c r="C13" s="62" t="s">
        <v>37</v>
      </c>
      <c r="D13" s="109">
        <v>62909</v>
      </c>
      <c r="E13" s="110">
        <f>D13</f>
        <v>62909</v>
      </c>
      <c r="F13" s="110"/>
      <c r="G13" s="289"/>
      <c r="H13" s="290"/>
      <c r="I13" s="109"/>
      <c r="J13" s="109">
        <v>712273</v>
      </c>
      <c r="K13" s="110">
        <f>J13</f>
        <v>712273</v>
      </c>
      <c r="L13" s="110"/>
      <c r="M13" s="289"/>
      <c r="N13" s="290"/>
      <c r="O13" s="109"/>
      <c r="P13" s="109">
        <v>4746235</v>
      </c>
      <c r="Q13" s="110">
        <f>P13</f>
        <v>4746235</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1741608</v>
      </c>
      <c r="AT13" s="113"/>
      <c r="AU13" s="113"/>
      <c r="AV13" s="311"/>
      <c r="AW13" s="318"/>
    </row>
    <row r="14" spans="1:49" ht="25.5" x14ac:dyDescent="0.2">
      <c r="B14" s="155" t="s">
        <v>231</v>
      </c>
      <c r="C14" s="62" t="s">
        <v>6</v>
      </c>
      <c r="D14" s="109">
        <v>0</v>
      </c>
      <c r="E14" s="110">
        <v>10668</v>
      </c>
      <c r="F14" s="110"/>
      <c r="G14" s="288"/>
      <c r="H14" s="291"/>
      <c r="I14" s="109"/>
      <c r="J14" s="109">
        <v>0</v>
      </c>
      <c r="K14" s="110">
        <v>120779</v>
      </c>
      <c r="L14" s="110"/>
      <c r="M14" s="288"/>
      <c r="N14" s="291"/>
      <c r="O14" s="109"/>
      <c r="P14" s="109">
        <v>0</v>
      </c>
      <c r="Q14" s="110">
        <v>804813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c r="F15" s="110"/>
      <c r="G15" s="288"/>
      <c r="H15" s="294"/>
      <c r="I15" s="109"/>
      <c r="J15" s="109">
        <v>0</v>
      </c>
      <c r="K15" s="110"/>
      <c r="L15" s="110"/>
      <c r="M15" s="288"/>
      <c r="N15" s="294"/>
      <c r="O15" s="109"/>
      <c r="P15" s="109">
        <v>0</v>
      </c>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c r="G22" s="115"/>
      <c r="H22" s="115"/>
      <c r="I22" s="114"/>
      <c r="J22" s="114">
        <v>0</v>
      </c>
      <c r="K22" s="115"/>
      <c r="L22" s="115"/>
      <c r="M22" s="115"/>
      <c r="N22" s="115"/>
      <c r="O22" s="114"/>
      <c r="P22" s="114"/>
      <c r="Q22" s="115"/>
      <c r="R22" s="115"/>
      <c r="S22" s="115"/>
      <c r="T22" s="115"/>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c r="F25" s="110"/>
      <c r="G25" s="110"/>
      <c r="H25" s="110"/>
      <c r="I25" s="109"/>
      <c r="J25" s="109">
        <v>0</v>
      </c>
      <c r="K25" s="110"/>
      <c r="L25" s="110"/>
      <c r="M25" s="110"/>
      <c r="N25" s="110"/>
      <c r="O25" s="109"/>
      <c r="P25" s="109">
        <v>0</v>
      </c>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c r="F26" s="110"/>
      <c r="G26" s="110"/>
      <c r="H26" s="110"/>
      <c r="I26" s="109"/>
      <c r="J26" s="109">
        <v>0</v>
      </c>
      <c r="K26" s="110"/>
      <c r="L26" s="110"/>
      <c r="M26" s="110"/>
      <c r="N26" s="110"/>
      <c r="O26" s="109"/>
      <c r="P26" s="109">
        <v>0</v>
      </c>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4358</v>
      </c>
      <c r="E27" s="110">
        <f>D27</f>
        <v>4358</v>
      </c>
      <c r="F27" s="110"/>
      <c r="G27" s="110"/>
      <c r="H27" s="110"/>
      <c r="I27" s="109"/>
      <c r="J27" s="109">
        <v>76216</v>
      </c>
      <c r="K27" s="110">
        <f>J27</f>
        <v>76216</v>
      </c>
      <c r="L27" s="110"/>
      <c r="M27" s="110"/>
      <c r="N27" s="110"/>
      <c r="O27" s="109"/>
      <c r="P27" s="109">
        <v>513135</v>
      </c>
      <c r="Q27" s="110">
        <f>P27</f>
        <v>513135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261701</v>
      </c>
      <c r="AT27" s="113"/>
      <c r="AU27" s="113"/>
      <c r="AV27" s="314"/>
      <c r="AW27" s="318"/>
    </row>
    <row r="28" spans="1:49" s="5" customFormat="1" x14ac:dyDescent="0.2">
      <c r="A28" s="35"/>
      <c r="B28" s="158" t="s">
        <v>245</v>
      </c>
      <c r="C28" s="62"/>
      <c r="D28" s="109">
        <v>0</v>
      </c>
      <c r="E28" s="110"/>
      <c r="F28" s="110"/>
      <c r="G28" s="110"/>
      <c r="H28" s="110"/>
      <c r="I28" s="109"/>
      <c r="J28" s="109">
        <v>0</v>
      </c>
      <c r="K28" s="110"/>
      <c r="L28" s="110"/>
      <c r="M28" s="110"/>
      <c r="N28" s="110"/>
      <c r="O28" s="109"/>
      <c r="P28" s="109">
        <v>0</v>
      </c>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f>13162-D27</f>
        <v>8804</v>
      </c>
      <c r="E30" s="110">
        <f>D30</f>
        <v>8804</v>
      </c>
      <c r="F30" s="110"/>
      <c r="G30" s="110"/>
      <c r="H30" s="110"/>
      <c r="I30" s="109"/>
      <c r="J30" s="109">
        <f>149027-J27</f>
        <v>72811</v>
      </c>
      <c r="K30" s="110">
        <f>J30</f>
        <v>72811</v>
      </c>
      <c r="L30" s="110"/>
      <c r="M30" s="110"/>
      <c r="N30" s="110"/>
      <c r="O30" s="109"/>
      <c r="P30" s="109">
        <f>993039-P27</f>
        <v>479904</v>
      </c>
      <c r="Q30" s="110">
        <f>P30</f>
        <v>479904</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f>457264-AS27</f>
        <v>195563</v>
      </c>
      <c r="AT30" s="113"/>
      <c r="AU30" s="113"/>
      <c r="AV30" s="113"/>
      <c r="AW30" s="318"/>
    </row>
    <row r="31" spans="1:49" x14ac:dyDescent="0.2">
      <c r="B31" s="158" t="s">
        <v>248</v>
      </c>
      <c r="C31" s="62"/>
      <c r="D31" s="109">
        <v>0</v>
      </c>
      <c r="E31" s="110"/>
      <c r="F31" s="110"/>
      <c r="G31" s="110"/>
      <c r="H31" s="110"/>
      <c r="I31" s="109"/>
      <c r="J31" s="109">
        <v>0</v>
      </c>
      <c r="K31" s="110"/>
      <c r="L31" s="110"/>
      <c r="M31" s="110"/>
      <c r="N31" s="110"/>
      <c r="O31" s="109"/>
      <c r="P31" s="109">
        <v>0</v>
      </c>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c r="F32" s="110"/>
      <c r="G32" s="110"/>
      <c r="H32" s="110"/>
      <c r="I32" s="109"/>
      <c r="J32" s="109">
        <v>0</v>
      </c>
      <c r="K32" s="110"/>
      <c r="L32" s="110"/>
      <c r="M32" s="110"/>
      <c r="N32" s="110"/>
      <c r="O32" s="109"/>
      <c r="P32" s="109">
        <v>0</v>
      </c>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5853</v>
      </c>
      <c r="E34" s="110">
        <f>D34</f>
        <v>5853</v>
      </c>
      <c r="F34" s="110"/>
      <c r="G34" s="110"/>
      <c r="H34" s="110"/>
      <c r="I34" s="109"/>
      <c r="J34" s="109">
        <v>102347</v>
      </c>
      <c r="K34" s="110">
        <f>J34</f>
        <v>102347</v>
      </c>
      <c r="L34" s="110"/>
      <c r="M34" s="110"/>
      <c r="N34" s="110"/>
      <c r="O34" s="109"/>
      <c r="P34" s="109">
        <v>689065</v>
      </c>
      <c r="Q34" s="110">
        <f>P34</f>
        <v>689065</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0</v>
      </c>
      <c r="E35" s="110"/>
      <c r="F35" s="110"/>
      <c r="G35" s="110"/>
      <c r="H35" s="110"/>
      <c r="I35" s="109"/>
      <c r="J35" s="109">
        <v>0</v>
      </c>
      <c r="K35" s="110"/>
      <c r="L35" s="110"/>
      <c r="M35" s="110"/>
      <c r="N35" s="110"/>
      <c r="O35" s="109"/>
      <c r="P35" s="109">
        <v>0</v>
      </c>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3020</v>
      </c>
      <c r="E37" s="118">
        <f>D37</f>
        <v>3020</v>
      </c>
      <c r="F37" s="118"/>
      <c r="G37" s="118"/>
      <c r="H37" s="118"/>
      <c r="I37" s="117"/>
      <c r="J37" s="117">
        <v>34180</v>
      </c>
      <c r="K37" s="118">
        <f>J37</f>
        <v>34180</v>
      </c>
      <c r="L37" s="118"/>
      <c r="M37" s="118"/>
      <c r="N37" s="118"/>
      <c r="O37" s="117"/>
      <c r="P37" s="117">
        <v>227776</v>
      </c>
      <c r="Q37" s="118">
        <f>P37</f>
        <v>227776</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8588</v>
      </c>
      <c r="AT37" s="119"/>
      <c r="AU37" s="119"/>
      <c r="AV37" s="119"/>
      <c r="AW37" s="317"/>
    </row>
    <row r="38" spans="1:49" x14ac:dyDescent="0.2">
      <c r="B38" s="155" t="s">
        <v>255</v>
      </c>
      <c r="C38" s="62" t="s">
        <v>16</v>
      </c>
      <c r="D38" s="109">
        <v>0</v>
      </c>
      <c r="E38" s="110"/>
      <c r="F38" s="110"/>
      <c r="G38" s="110"/>
      <c r="H38" s="110"/>
      <c r="I38" s="109"/>
      <c r="J38" s="109">
        <v>0</v>
      </c>
      <c r="K38" s="110"/>
      <c r="L38" s="110"/>
      <c r="M38" s="110"/>
      <c r="N38" s="110"/>
      <c r="O38" s="109"/>
      <c r="P38" s="109">
        <v>0</v>
      </c>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c r="F39" s="110"/>
      <c r="G39" s="110"/>
      <c r="H39" s="110"/>
      <c r="I39" s="109"/>
      <c r="J39" s="109">
        <v>0</v>
      </c>
      <c r="K39" s="110"/>
      <c r="L39" s="110"/>
      <c r="M39" s="110"/>
      <c r="N39" s="110"/>
      <c r="O39" s="109"/>
      <c r="P39" s="109">
        <v>0</v>
      </c>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c r="F40" s="110"/>
      <c r="G40" s="110"/>
      <c r="H40" s="110"/>
      <c r="I40" s="109"/>
      <c r="J40" s="109">
        <v>0</v>
      </c>
      <c r="K40" s="110"/>
      <c r="L40" s="110"/>
      <c r="M40" s="110"/>
      <c r="N40" s="110"/>
      <c r="O40" s="109"/>
      <c r="P40" s="109">
        <v>0</v>
      </c>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14030</v>
      </c>
      <c r="E41" s="110">
        <f>D41</f>
        <v>14030</v>
      </c>
      <c r="F41" s="110"/>
      <c r="G41" s="110"/>
      <c r="H41" s="110"/>
      <c r="I41" s="109"/>
      <c r="J41" s="109">
        <v>158820</v>
      </c>
      <c r="K41" s="110">
        <f>J41</f>
        <v>158820</v>
      </c>
      <c r="L41" s="110"/>
      <c r="M41" s="110"/>
      <c r="N41" s="110"/>
      <c r="O41" s="109"/>
      <c r="P41" s="109">
        <v>1058288</v>
      </c>
      <c r="Q41" s="110">
        <f>P41</f>
        <v>1058288</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129419</v>
      </c>
      <c r="AT41" s="113"/>
      <c r="AU41" s="113"/>
      <c r="AV41" s="113"/>
      <c r="AW41" s="318"/>
    </row>
    <row r="42" spans="1:49" s="5" customFormat="1" ht="24.95" customHeight="1" x14ac:dyDescent="0.2">
      <c r="A42" s="35"/>
      <c r="B42" s="155" t="s">
        <v>259</v>
      </c>
      <c r="C42" s="62" t="s">
        <v>87</v>
      </c>
      <c r="D42" s="109">
        <v>0</v>
      </c>
      <c r="E42" s="110"/>
      <c r="F42" s="110"/>
      <c r="G42" s="110"/>
      <c r="H42" s="110"/>
      <c r="I42" s="109"/>
      <c r="J42" s="109">
        <v>0</v>
      </c>
      <c r="K42" s="110"/>
      <c r="L42" s="110"/>
      <c r="M42" s="110"/>
      <c r="N42" s="110"/>
      <c r="O42" s="109"/>
      <c r="P42" s="109">
        <v>0</v>
      </c>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9367</v>
      </c>
      <c r="E44" s="118">
        <f>D44</f>
        <v>9367</v>
      </c>
      <c r="F44" s="118"/>
      <c r="G44" s="118"/>
      <c r="H44" s="118"/>
      <c r="I44" s="117"/>
      <c r="J44" s="117">
        <v>109110</v>
      </c>
      <c r="K44" s="118">
        <f>J44</f>
        <v>109110</v>
      </c>
      <c r="L44" s="118"/>
      <c r="M44" s="118"/>
      <c r="N44" s="118"/>
      <c r="O44" s="117"/>
      <c r="P44" s="117">
        <v>727056</v>
      </c>
      <c r="Q44" s="118">
        <f>P44</f>
        <v>727056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325308</v>
      </c>
      <c r="AT44" s="119"/>
      <c r="AU44" s="119"/>
      <c r="AV44" s="119"/>
      <c r="AW44" s="317"/>
    </row>
    <row r="45" spans="1:49" x14ac:dyDescent="0.2">
      <c r="B45" s="161" t="s">
        <v>262</v>
      </c>
      <c r="C45" s="62" t="s">
        <v>19</v>
      </c>
      <c r="D45" s="109">
        <v>4818</v>
      </c>
      <c r="E45" s="110">
        <f>D45</f>
        <v>4818</v>
      </c>
      <c r="F45" s="110"/>
      <c r="G45" s="110"/>
      <c r="H45" s="110"/>
      <c r="I45" s="109"/>
      <c r="J45" s="109">
        <v>54555</v>
      </c>
      <c r="K45" s="110">
        <f>J45</f>
        <v>54555</v>
      </c>
      <c r="L45" s="110"/>
      <c r="M45" s="110"/>
      <c r="N45" s="110"/>
      <c r="O45" s="109"/>
      <c r="P45" s="109">
        <v>363528</v>
      </c>
      <c r="Q45" s="110">
        <f>P45</f>
        <v>363528</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162654</v>
      </c>
      <c r="AT45" s="113"/>
      <c r="AU45" s="113"/>
      <c r="AV45" s="113"/>
      <c r="AW45" s="318"/>
    </row>
    <row r="46" spans="1:49" x14ac:dyDescent="0.2">
      <c r="B46" s="161" t="s">
        <v>263</v>
      </c>
      <c r="C46" s="62" t="s">
        <v>20</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7457</v>
      </c>
      <c r="E47" s="110">
        <f>D47</f>
        <v>7457</v>
      </c>
      <c r="F47" s="110"/>
      <c r="G47" s="110"/>
      <c r="H47" s="110"/>
      <c r="I47" s="109"/>
      <c r="J47" s="109">
        <v>84425</v>
      </c>
      <c r="K47" s="110">
        <f>J47</f>
        <v>84425</v>
      </c>
      <c r="L47" s="110"/>
      <c r="M47" s="110"/>
      <c r="N47" s="110"/>
      <c r="O47" s="109"/>
      <c r="P47" s="109">
        <v>562566</v>
      </c>
      <c r="Q47" s="110">
        <f>P47</f>
        <v>562566</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c r="F50" s="110"/>
      <c r="G50" s="110"/>
      <c r="H50" s="110"/>
      <c r="I50" s="109"/>
      <c r="J50" s="109">
        <v>0</v>
      </c>
      <c r="K50" s="110"/>
      <c r="L50" s="110"/>
      <c r="M50" s="110"/>
      <c r="N50" s="110"/>
      <c r="O50" s="109"/>
      <c r="P50" s="109">
        <v>0</v>
      </c>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f>42013-D34</f>
        <v>36160</v>
      </c>
      <c r="E51" s="110">
        <f>D51</f>
        <v>36160</v>
      </c>
      <c r="F51" s="110"/>
      <c r="G51" s="110"/>
      <c r="H51" s="110"/>
      <c r="I51" s="109"/>
      <c r="J51" s="109">
        <f>475733-J34</f>
        <v>373386</v>
      </c>
      <c r="K51" s="110">
        <f>J51</f>
        <v>373386</v>
      </c>
      <c r="L51" s="110"/>
      <c r="M51" s="110"/>
      <c r="N51" s="110"/>
      <c r="O51" s="109"/>
      <c r="P51" s="109">
        <f>3170038-P34</f>
        <v>2480973</v>
      </c>
      <c r="Q51" s="110">
        <v>2098172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4538525</v>
      </c>
      <c r="AT51" s="113"/>
      <c r="AU51" s="113"/>
      <c r="AV51" s="113"/>
      <c r="AW51" s="318"/>
    </row>
    <row r="52" spans="2:49" ht="25.5" x14ac:dyDescent="0.2">
      <c r="B52" s="155" t="s">
        <v>268</v>
      </c>
      <c r="C52" s="62" t="s">
        <v>89</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c r="F53" s="110"/>
      <c r="G53" s="289"/>
      <c r="H53" s="289"/>
      <c r="I53" s="109"/>
      <c r="J53" s="109">
        <v>0</v>
      </c>
      <c r="K53" s="110"/>
      <c r="L53" s="110"/>
      <c r="M53" s="289"/>
      <c r="N53" s="289"/>
      <c r="O53" s="109"/>
      <c r="P53" s="109">
        <v>0</v>
      </c>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121</v>
      </c>
      <c r="E56" s="122">
        <v>61</v>
      </c>
      <c r="F56" s="122"/>
      <c r="G56" s="122"/>
      <c r="H56" s="122"/>
      <c r="I56" s="121"/>
      <c r="J56" s="121">
        <v>1370</v>
      </c>
      <c r="K56" s="122">
        <v>899</v>
      </c>
      <c r="L56" s="122"/>
      <c r="M56" s="122"/>
      <c r="N56" s="122"/>
      <c r="O56" s="121"/>
      <c r="P56" s="121">
        <v>9129</v>
      </c>
      <c r="Q56" s="122">
        <v>5387</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v>
      </c>
      <c r="AT56" s="123"/>
      <c r="AU56" s="123"/>
      <c r="AV56" s="123"/>
      <c r="AW56" s="309"/>
    </row>
    <row r="57" spans="2:49" x14ac:dyDescent="0.2">
      <c r="B57" s="161" t="s">
        <v>273</v>
      </c>
      <c r="C57" s="62" t="s">
        <v>25</v>
      </c>
      <c r="D57" s="124">
        <v>121</v>
      </c>
      <c r="E57" s="125">
        <f>D57</f>
        <v>121</v>
      </c>
      <c r="F57" s="125"/>
      <c r="G57" s="125"/>
      <c r="H57" s="125"/>
      <c r="I57" s="124"/>
      <c r="J57" s="124">
        <v>1370</v>
      </c>
      <c r="K57" s="125">
        <f>J57</f>
        <v>1370</v>
      </c>
      <c r="L57" s="125"/>
      <c r="M57" s="125"/>
      <c r="N57" s="125"/>
      <c r="O57" s="124"/>
      <c r="P57" s="124">
        <v>9129</v>
      </c>
      <c r="Q57" s="125">
        <f>P57</f>
        <v>9129</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1556</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v>
      </c>
      <c r="AT58" s="126"/>
      <c r="AU58" s="126"/>
      <c r="AV58" s="126"/>
      <c r="AW58" s="310"/>
    </row>
    <row r="59" spans="2:49" x14ac:dyDescent="0.2">
      <c r="B59" s="161" t="s">
        <v>275</v>
      </c>
      <c r="C59" s="62" t="s">
        <v>27</v>
      </c>
      <c r="D59" s="124">
        <v>1512</v>
      </c>
      <c r="E59" s="125">
        <f>D59</f>
        <v>1512</v>
      </c>
      <c r="F59" s="125"/>
      <c r="G59" s="125"/>
      <c r="H59" s="125"/>
      <c r="I59" s="124"/>
      <c r="J59" s="124">
        <v>18120</v>
      </c>
      <c r="K59" s="125">
        <f>J59</f>
        <v>18120</v>
      </c>
      <c r="L59" s="125"/>
      <c r="M59" s="125"/>
      <c r="N59" s="125"/>
      <c r="O59" s="124"/>
      <c r="P59" s="124">
        <v>125340</v>
      </c>
      <c r="Q59" s="125">
        <f>P59</f>
        <v>125340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16891</v>
      </c>
      <c r="AT59" s="126"/>
      <c r="AU59" s="126"/>
      <c r="AV59" s="126"/>
      <c r="AW59" s="310"/>
    </row>
    <row r="60" spans="2:49" x14ac:dyDescent="0.2">
      <c r="B60" s="161" t="s">
        <v>276</v>
      </c>
      <c r="C60" s="62"/>
      <c r="D60" s="127">
        <f>D59/12</f>
        <v>126</v>
      </c>
      <c r="E60" s="128">
        <f>E59/12</f>
        <v>126</v>
      </c>
      <c r="F60" s="128"/>
      <c r="G60" s="128"/>
      <c r="H60" s="128"/>
      <c r="I60" s="127"/>
      <c r="J60" s="127">
        <f>J59/12</f>
        <v>1510</v>
      </c>
      <c r="K60" s="128">
        <f>K59/12</f>
        <v>1510</v>
      </c>
      <c r="L60" s="128"/>
      <c r="M60" s="128"/>
      <c r="N60" s="128"/>
      <c r="O60" s="127"/>
      <c r="P60" s="127">
        <f>P59/12</f>
        <v>10445</v>
      </c>
      <c r="Q60" s="128">
        <f>Q59/12</f>
        <v>10445</v>
      </c>
      <c r="R60" s="128"/>
      <c r="S60" s="128"/>
      <c r="T60" s="128"/>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1407.5833333333333</v>
      </c>
      <c r="AT60" s="129"/>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7" priority="36" stopIfTrue="1" operator="lessThan">
      <formula>0</formula>
    </cfRule>
  </conditionalFormatting>
  <conditionalFormatting sqref="AS53">
    <cfRule type="cellIs" dxfId="566" priority="35" stopIfTrue="1" operator="lessThan">
      <formula>0</formula>
    </cfRule>
  </conditionalFormatting>
  <conditionalFormatting sqref="G56:I57 G59:I59 D59 D56:D57 G7:I7 E13:F15 D6:D10 D13:D21">
    <cfRule type="cellIs" dxfId="565" priority="98" stopIfTrue="1" operator="lessThan">
      <formula>0</formula>
    </cfRule>
  </conditionalFormatting>
  <conditionalFormatting sqref="AI34:AI35">
    <cfRule type="cellIs" dxfId="564" priority="53" stopIfTrue="1" operator="lessThan">
      <formula>0</formula>
    </cfRule>
  </conditionalFormatting>
  <conditionalFormatting sqref="AQ56:AR57 AQ59:AR59 AN59 AN56:AN57">
    <cfRule type="cellIs" dxfId="563" priority="3" stopIfTrue="1" operator="lessThan">
      <formula>0</formula>
    </cfRule>
  </conditionalFormatting>
  <conditionalFormatting sqref="M7:O7 J6:J10">
    <cfRule type="cellIs" dxfId="562" priority="95" stopIfTrue="1" operator="lessThan">
      <formula>0</formula>
    </cfRule>
  </conditionalFormatting>
  <conditionalFormatting sqref="S7:T7 P6:P10">
    <cfRule type="cellIs" dxfId="561" priority="93" stopIfTrue="1" operator="lessThan">
      <formula>0</formula>
    </cfRule>
  </conditionalFormatting>
  <conditionalFormatting sqref="U6:U10">
    <cfRule type="cellIs" dxfId="560" priority="92" stopIfTrue="1" operator="lessThan">
      <formula>0</formula>
    </cfRule>
  </conditionalFormatting>
  <conditionalFormatting sqref="X6:X10">
    <cfRule type="cellIs" dxfId="559" priority="91" stopIfTrue="1" operator="lessThan">
      <formula>0</formula>
    </cfRule>
  </conditionalFormatting>
  <conditionalFormatting sqref="AA6:AA10">
    <cfRule type="cellIs" dxfId="558" priority="90" stopIfTrue="1" operator="lessThan">
      <formula>0</formula>
    </cfRule>
  </conditionalFormatting>
  <conditionalFormatting sqref="AD6:AD10">
    <cfRule type="cellIs" dxfId="557" priority="89" stopIfTrue="1" operator="lessThan">
      <formula>0</formula>
    </cfRule>
  </conditionalFormatting>
  <conditionalFormatting sqref="AI6:AI10">
    <cfRule type="cellIs" dxfId="556" priority="88" stopIfTrue="1" operator="lessThan">
      <formula>0</formula>
    </cfRule>
  </conditionalFormatting>
  <conditionalFormatting sqref="AT6:AT10">
    <cfRule type="cellIs" dxfId="555" priority="85" stopIfTrue="1" operator="lessThan">
      <formula>0</formula>
    </cfRule>
  </conditionalFormatting>
  <conditionalFormatting sqref="AS6:AS10">
    <cfRule type="cellIs" dxfId="554" priority="86" stopIfTrue="1" operator="lessThan">
      <formula>0</formula>
    </cfRule>
  </conditionalFormatting>
  <conditionalFormatting sqref="AU6:AU10">
    <cfRule type="cellIs" dxfId="553" priority="84" stopIfTrue="1" operator="lessThan">
      <formula>0</formula>
    </cfRule>
  </conditionalFormatting>
  <conditionalFormatting sqref="I13:I15">
    <cfRule type="cellIs" dxfId="552" priority="83" stopIfTrue="1" operator="lessThan">
      <formula>0</formula>
    </cfRule>
  </conditionalFormatting>
  <conditionalFormatting sqref="K13:L15 J13:J21">
    <cfRule type="cellIs" dxfId="551" priority="82" stopIfTrue="1" operator="lessThan">
      <formula>0</formula>
    </cfRule>
  </conditionalFormatting>
  <conditionalFormatting sqref="O13:O15">
    <cfRule type="cellIs" dxfId="550" priority="81" stopIfTrue="1" operator="lessThan">
      <formula>0</formula>
    </cfRule>
  </conditionalFormatting>
  <conditionalFormatting sqref="V13:V15 U13:U21">
    <cfRule type="cellIs" dxfId="549" priority="79" stopIfTrue="1" operator="lessThan">
      <formula>0</formula>
    </cfRule>
  </conditionalFormatting>
  <conditionalFormatting sqref="W13:W15">
    <cfRule type="cellIs" dxfId="548" priority="78" stopIfTrue="1" operator="lessThan">
      <formula>0</formula>
    </cfRule>
  </conditionalFormatting>
  <conditionalFormatting sqref="Y13:Y15 X13:X21">
    <cfRule type="cellIs" dxfId="547" priority="77" stopIfTrue="1" operator="lessThan">
      <formula>0</formula>
    </cfRule>
  </conditionalFormatting>
  <conditionalFormatting sqref="Z13:Z15">
    <cfRule type="cellIs" dxfId="546" priority="76" stopIfTrue="1" operator="lessThan">
      <formula>0</formula>
    </cfRule>
  </conditionalFormatting>
  <conditionalFormatting sqref="AB13:AB15 AA13:AA21">
    <cfRule type="cellIs" dxfId="545" priority="75" stopIfTrue="1" operator="lessThan">
      <formula>0</formula>
    </cfRule>
  </conditionalFormatting>
  <conditionalFormatting sqref="AC13:AC15">
    <cfRule type="cellIs" dxfId="544" priority="74" stopIfTrue="1" operator="lessThan">
      <formula>0</formula>
    </cfRule>
  </conditionalFormatting>
  <conditionalFormatting sqref="AD13:AD21">
    <cfRule type="cellIs" dxfId="543" priority="73" stopIfTrue="1" operator="lessThan">
      <formula>0</formula>
    </cfRule>
  </conditionalFormatting>
  <conditionalFormatting sqref="AI13:AI21">
    <cfRule type="cellIs" dxfId="542" priority="72" stopIfTrue="1" operator="lessThan">
      <formula>0</formula>
    </cfRule>
  </conditionalFormatting>
  <conditionalFormatting sqref="AT13:AT21">
    <cfRule type="cellIs" dxfId="541" priority="69" stopIfTrue="1" operator="lessThan">
      <formula>0</formula>
    </cfRule>
  </conditionalFormatting>
  <conditionalFormatting sqref="AS13:AS21">
    <cfRule type="cellIs" dxfId="540" priority="70" stopIfTrue="1" operator="lessThan">
      <formula>0</formula>
    </cfRule>
  </conditionalFormatting>
  <conditionalFormatting sqref="AU13:AU21">
    <cfRule type="cellIs" dxfId="539" priority="68" stopIfTrue="1" operator="lessThan">
      <formula>0</formula>
    </cfRule>
  </conditionalFormatting>
  <conditionalFormatting sqref="D53:F53">
    <cfRule type="cellIs" dxfId="538" priority="61" stopIfTrue="1" operator="lessThan">
      <formula>0</formula>
    </cfRule>
  </conditionalFormatting>
  <conditionalFormatting sqref="I53">
    <cfRule type="cellIs" dxfId="537" priority="60" stopIfTrue="1" operator="lessThan">
      <formula>0</formula>
    </cfRule>
  </conditionalFormatting>
  <conditionalFormatting sqref="J53:L53">
    <cfRule type="cellIs" dxfId="536" priority="59" stopIfTrue="1" operator="lessThan">
      <formula>0</formula>
    </cfRule>
  </conditionalFormatting>
  <conditionalFormatting sqref="O53">
    <cfRule type="cellIs" dxfId="535" priority="58" stopIfTrue="1" operator="lessThan">
      <formula>0</formula>
    </cfRule>
  </conditionalFormatting>
  <conditionalFormatting sqref="P53:R53">
    <cfRule type="cellIs" dxfId="534" priority="57" stopIfTrue="1" operator="lessThan">
      <formula>0</formula>
    </cfRule>
  </conditionalFormatting>
  <conditionalFormatting sqref="U53:AD53">
    <cfRule type="cellIs" dxfId="533" priority="56" stopIfTrue="1" operator="lessThan">
      <formula>0</formula>
    </cfRule>
  </conditionalFormatting>
  <conditionalFormatting sqref="AI25:AI28">
    <cfRule type="cellIs" dxfId="532" priority="55" stopIfTrue="1" operator="lessThan">
      <formula>0</formula>
    </cfRule>
  </conditionalFormatting>
  <conditionalFormatting sqref="AI30:AI32">
    <cfRule type="cellIs" dxfId="531" priority="54" stopIfTrue="1" operator="lessThan">
      <formula>0</formula>
    </cfRule>
  </conditionalFormatting>
  <conditionalFormatting sqref="AN25:AR28">
    <cfRule type="cellIs" dxfId="530" priority="52" stopIfTrue="1" operator="lessThan">
      <formula>0</formula>
    </cfRule>
  </conditionalFormatting>
  <conditionalFormatting sqref="AN30:AR32">
    <cfRule type="cellIs" dxfId="529" priority="51" stopIfTrue="1" operator="lessThan">
      <formula>0</formula>
    </cfRule>
  </conditionalFormatting>
  <conditionalFormatting sqref="AN34:AR35">
    <cfRule type="cellIs" dxfId="528" priority="50" stopIfTrue="1" operator="lessThan">
      <formula>0</formula>
    </cfRule>
  </conditionalFormatting>
  <conditionalFormatting sqref="AS25:AV26 AS27:AU27">
    <cfRule type="cellIs" dxfId="527" priority="49" stopIfTrue="1" operator="lessThan">
      <formula>0</formula>
    </cfRule>
  </conditionalFormatting>
  <conditionalFormatting sqref="AS28:AV28">
    <cfRule type="cellIs" dxfId="526" priority="48" stopIfTrue="1" operator="lessThan">
      <formula>0</formula>
    </cfRule>
  </conditionalFormatting>
  <conditionalFormatting sqref="AS30:AV32">
    <cfRule type="cellIs" dxfId="525" priority="47" stopIfTrue="1" operator="lessThan">
      <formula>0</formula>
    </cfRule>
  </conditionalFormatting>
  <conditionalFormatting sqref="AI44:AI47">
    <cfRule type="cellIs" dxfId="524" priority="46" stopIfTrue="1" operator="lessThan">
      <formula>0</formula>
    </cfRule>
  </conditionalFormatting>
  <conditionalFormatting sqref="AI49:AI52">
    <cfRule type="cellIs" dxfId="523" priority="45" stopIfTrue="1" operator="lessThan">
      <formula>0</formula>
    </cfRule>
  </conditionalFormatting>
  <conditionalFormatting sqref="AI53">
    <cfRule type="cellIs" dxfId="522" priority="44" stopIfTrue="1" operator="lessThan">
      <formula>0</formula>
    </cfRule>
  </conditionalFormatting>
  <conditionalFormatting sqref="AI37:AI42">
    <cfRule type="cellIs" dxfId="521" priority="43" stopIfTrue="1" operator="lessThan">
      <formula>0</formula>
    </cfRule>
  </conditionalFormatting>
  <conditionalFormatting sqref="AN37:AR42">
    <cfRule type="cellIs" dxfId="520" priority="42" stopIfTrue="1" operator="lessThan">
      <formula>0</formula>
    </cfRule>
  </conditionalFormatting>
  <conditionalFormatting sqref="AN44:AR47">
    <cfRule type="cellIs" dxfId="519" priority="41" stopIfTrue="1" operator="lessThan">
      <formula>0</formula>
    </cfRule>
  </conditionalFormatting>
  <conditionalFormatting sqref="AN49:AR52">
    <cfRule type="cellIs" dxfId="518" priority="40" stopIfTrue="1" operator="lessThan">
      <formula>0</formula>
    </cfRule>
  </conditionalFormatting>
  <conditionalFormatting sqref="AN53:AP53">
    <cfRule type="cellIs" dxfId="517" priority="39" stopIfTrue="1" operator="lessThan">
      <formula>0</formula>
    </cfRule>
  </conditionalFormatting>
  <conditionalFormatting sqref="AS37:AS42">
    <cfRule type="cellIs" dxfId="516" priority="38" stopIfTrue="1" operator="lessThan">
      <formula>0</formula>
    </cfRule>
  </conditionalFormatting>
  <conditionalFormatting sqref="AS44:AS47">
    <cfRule type="cellIs" dxfId="515" priority="37" stopIfTrue="1" operator="lessThan">
      <formula>0</formula>
    </cfRule>
  </conditionalFormatting>
  <conditionalFormatting sqref="AT37:AT42">
    <cfRule type="cellIs" dxfId="514" priority="34" stopIfTrue="1" operator="lessThan">
      <formula>0</formula>
    </cfRule>
  </conditionalFormatting>
  <conditionalFormatting sqref="AT44:AT47">
    <cfRule type="cellIs" dxfId="513" priority="33" stopIfTrue="1" operator="lessThan">
      <formula>0</formula>
    </cfRule>
  </conditionalFormatting>
  <conditionalFormatting sqref="AT49:AT52">
    <cfRule type="cellIs" dxfId="512" priority="32" stopIfTrue="1" operator="lessThan">
      <formula>0</formula>
    </cfRule>
  </conditionalFormatting>
  <conditionalFormatting sqref="AT53">
    <cfRule type="cellIs" dxfId="511" priority="31" stopIfTrue="1" operator="lessThan">
      <formula>0</formula>
    </cfRule>
  </conditionalFormatting>
  <conditionalFormatting sqref="AU37:AU42">
    <cfRule type="cellIs" dxfId="510" priority="30" stopIfTrue="1" operator="lessThan">
      <formula>0</formula>
    </cfRule>
  </conditionalFormatting>
  <conditionalFormatting sqref="AU44:AU47">
    <cfRule type="cellIs" dxfId="509" priority="29" stopIfTrue="1" operator="lessThan">
      <formula>0</formula>
    </cfRule>
  </conditionalFormatting>
  <conditionalFormatting sqref="AU49:AU52">
    <cfRule type="cellIs" dxfId="508" priority="28" stopIfTrue="1" operator="lessThan">
      <formula>0</formula>
    </cfRule>
  </conditionalFormatting>
  <conditionalFormatting sqref="AU53">
    <cfRule type="cellIs" dxfId="507" priority="27" stopIfTrue="1" operator="lessThan">
      <formula>0</formula>
    </cfRule>
  </conditionalFormatting>
  <conditionalFormatting sqref="AV37:AV42">
    <cfRule type="cellIs" dxfId="506" priority="26" stopIfTrue="1" operator="lessThan">
      <formula>0</formula>
    </cfRule>
  </conditionalFormatting>
  <conditionalFormatting sqref="AV44:AV47">
    <cfRule type="cellIs" dxfId="505" priority="25" stopIfTrue="1" operator="lessThan">
      <formula>0</formula>
    </cfRule>
  </conditionalFormatting>
  <conditionalFormatting sqref="AV49:AV52">
    <cfRule type="cellIs" dxfId="504" priority="24" stopIfTrue="1" operator="lessThan">
      <formula>0</formula>
    </cfRule>
  </conditionalFormatting>
  <conditionalFormatting sqref="AV53">
    <cfRule type="cellIs" dxfId="503" priority="23" stopIfTrue="1" operator="lessThan">
      <formula>0</formula>
    </cfRule>
  </conditionalFormatting>
  <conditionalFormatting sqref="AS35:AV35">
    <cfRule type="cellIs" dxfId="502" priority="22" stopIfTrue="1" operator="lessThan">
      <formula>0</formula>
    </cfRule>
  </conditionalFormatting>
  <conditionalFormatting sqref="AV34">
    <cfRule type="cellIs" dxfId="501" priority="21" stopIfTrue="1" operator="lessThan">
      <formula>0</formula>
    </cfRule>
  </conditionalFormatting>
  <conditionalFormatting sqref="AT34">
    <cfRule type="cellIs" dxfId="500" priority="20" stopIfTrue="1" operator="lessThan">
      <formula>0</formula>
    </cfRule>
  </conditionalFormatting>
  <conditionalFormatting sqref="AW61:AW62">
    <cfRule type="cellIs" dxfId="499" priority="19" stopIfTrue="1" operator="lessThan">
      <formula>0</formula>
    </cfRule>
  </conditionalFormatting>
  <conditionalFormatting sqref="M56:O57 J56:J57">
    <cfRule type="cellIs" dxfId="498" priority="18" stopIfTrue="1" operator="lessThan">
      <formula>0</formula>
    </cfRule>
  </conditionalFormatting>
  <conditionalFormatting sqref="M58:O59 J58:J59">
    <cfRule type="cellIs" dxfId="497" priority="16" stopIfTrue="1" operator="lessThan">
      <formula>0</formula>
    </cfRule>
  </conditionalFormatting>
  <conditionalFormatting sqref="S56:U57 P56:P57">
    <cfRule type="cellIs" dxfId="496" priority="14" stopIfTrue="1" operator="lessThan">
      <formula>0</formula>
    </cfRule>
  </conditionalFormatting>
  <conditionalFormatting sqref="V56:W57">
    <cfRule type="cellIs" dxfId="495" priority="13" stopIfTrue="1" operator="lessThan">
      <formula>0</formula>
    </cfRule>
  </conditionalFormatting>
  <conditionalFormatting sqref="S59:U59 P59">
    <cfRule type="cellIs" dxfId="494" priority="12" stopIfTrue="1" operator="lessThan">
      <formula>0</formula>
    </cfRule>
  </conditionalFormatting>
  <conditionalFormatting sqref="V59:W59">
    <cfRule type="cellIs" dxfId="493" priority="11" stopIfTrue="1" operator="lessThan">
      <formula>0</formula>
    </cfRule>
  </conditionalFormatting>
  <conditionalFormatting sqref="S58:T58 P58">
    <cfRule type="cellIs" dxfId="492" priority="10" stopIfTrue="1" operator="lessThan">
      <formula>0</formula>
    </cfRule>
  </conditionalFormatting>
  <conditionalFormatting sqref="X56:X57">
    <cfRule type="cellIs" dxfId="491" priority="9" stopIfTrue="1" operator="lessThan">
      <formula>0</formula>
    </cfRule>
  </conditionalFormatting>
  <conditionalFormatting sqref="X59">
    <cfRule type="cellIs" dxfId="490" priority="8" stopIfTrue="1" operator="lessThan">
      <formula>0</formula>
    </cfRule>
  </conditionalFormatting>
  <conditionalFormatting sqref="X58">
    <cfRule type="cellIs" dxfId="489" priority="7" stopIfTrue="1" operator="lessThan">
      <formula>0</formula>
    </cfRule>
  </conditionalFormatting>
  <conditionalFormatting sqref="AA56:AA57">
    <cfRule type="cellIs" dxfId="488" priority="6" stopIfTrue="1" operator="lessThan">
      <formula>0</formula>
    </cfRule>
  </conditionalFormatting>
  <conditionalFormatting sqref="AA59">
    <cfRule type="cellIs" dxfId="487" priority="5" stopIfTrue="1" operator="lessThan">
      <formula>0</formula>
    </cfRule>
  </conditionalFormatting>
  <conditionalFormatting sqref="AA58">
    <cfRule type="cellIs" dxfId="486" priority="4" stopIfTrue="1" operator="lessThan">
      <formula>0</formula>
    </cfRule>
  </conditionalFormatting>
  <conditionalFormatting sqref="Q13:R15 P13:P21">
    <cfRule type="cellIs" dxfId="485" priority="80" stopIfTrue="1" operator="lessThan">
      <formula>0</formula>
    </cfRule>
  </conditionalFormatting>
  <conditionalFormatting sqref="AQ7:AR7 AO13:AP15 AN6:AN10 AN13:AN21">
    <cfRule type="cellIs" dxfId="484" priority="2" stopIfTrue="1" operator="lessThan">
      <formula>0</formula>
    </cfRule>
  </conditionalFormatting>
  <conditionalFormatting sqref="AU34">
    <cfRule type="cellIs" dxfId="48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4" activePane="bottomRight" state="frozen"/>
      <selection activeCell="B1" sqref="B1"/>
      <selection pane="topRight" activeCell="B1" sqref="B1"/>
      <selection pane="bottomLeft" activeCell="B1" sqref="B1"/>
      <selection pane="bottomRight" activeCell="K16" sqref="K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304314</v>
      </c>
      <c r="E5" s="118">
        <f>D5</f>
        <v>304314</v>
      </c>
      <c r="F5" s="118"/>
      <c r="G5" s="130"/>
      <c r="H5" s="130"/>
      <c r="I5" s="117">
        <f>E5</f>
        <v>304314</v>
      </c>
      <c r="J5" s="117">
        <v>5321544</v>
      </c>
      <c r="K5" s="118">
        <f>J5</f>
        <v>5321544</v>
      </c>
      <c r="L5" s="118"/>
      <c r="M5" s="118"/>
      <c r="N5" s="118"/>
      <c r="O5" s="117"/>
      <c r="P5" s="117">
        <v>35828093</v>
      </c>
      <c r="Q5" s="118">
        <f>P5</f>
        <v>35828093</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15046726</v>
      </c>
      <c r="AT5" s="119"/>
      <c r="AU5" s="119"/>
      <c r="AV5" s="312"/>
      <c r="AW5" s="317"/>
    </row>
    <row r="6" spans="2:49" x14ac:dyDescent="0.2">
      <c r="B6" s="176" t="s">
        <v>279</v>
      </c>
      <c r="C6" s="133" t="s">
        <v>8</v>
      </c>
      <c r="D6" s="109">
        <v>0</v>
      </c>
      <c r="E6" s="110"/>
      <c r="F6" s="110"/>
      <c r="G6" s="111"/>
      <c r="H6" s="111"/>
      <c r="I6" s="109"/>
      <c r="J6" s="109">
        <v>0</v>
      </c>
      <c r="K6" s="110"/>
      <c r="L6" s="110"/>
      <c r="M6" s="110"/>
      <c r="N6" s="110"/>
      <c r="O6" s="109"/>
      <c r="P6" s="109">
        <v>0</v>
      </c>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c r="F7" s="110"/>
      <c r="G7" s="111"/>
      <c r="H7" s="111"/>
      <c r="I7" s="109"/>
      <c r="J7" s="109">
        <v>0</v>
      </c>
      <c r="K7" s="110"/>
      <c r="L7" s="110"/>
      <c r="M7" s="110"/>
      <c r="N7" s="110"/>
      <c r="O7" s="109"/>
      <c r="P7" s="109">
        <v>0</v>
      </c>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c r="F11" s="110"/>
      <c r="G11" s="110"/>
      <c r="H11" s="110"/>
      <c r="I11" s="109"/>
      <c r="J11" s="109">
        <v>0</v>
      </c>
      <c r="K11" s="110"/>
      <c r="L11" s="110"/>
      <c r="M11" s="110"/>
      <c r="N11" s="110"/>
      <c r="O11" s="109"/>
      <c r="P11" s="109">
        <v>0</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c r="F13" s="110"/>
      <c r="G13" s="110"/>
      <c r="H13" s="110"/>
      <c r="I13" s="109"/>
      <c r="J13" s="109">
        <v>0</v>
      </c>
      <c r="K13" s="110"/>
      <c r="L13" s="110"/>
      <c r="M13" s="110"/>
      <c r="N13" s="110"/>
      <c r="O13" s="109"/>
      <c r="P13" s="109">
        <v>0</v>
      </c>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c r="F14" s="110"/>
      <c r="G14" s="110"/>
      <c r="H14" s="110"/>
      <c r="I14" s="109"/>
      <c r="J14" s="109">
        <v>0</v>
      </c>
      <c r="K14" s="110"/>
      <c r="L14" s="110"/>
      <c r="M14" s="110"/>
      <c r="N14" s="110"/>
      <c r="O14" s="109"/>
      <c r="P14" s="109">
        <v>0</v>
      </c>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0</v>
      </c>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c r="F16" s="110"/>
      <c r="G16" s="110"/>
      <c r="H16" s="110"/>
      <c r="I16" s="109"/>
      <c r="J16" s="109">
        <v>0</v>
      </c>
      <c r="K16" s="110">
        <v>-10481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c r="F17" s="269"/>
      <c r="G17" s="269"/>
      <c r="H17" s="110"/>
      <c r="I17" s="293"/>
      <c r="J17" s="109">
        <v>0</v>
      </c>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0</v>
      </c>
      <c r="E18" s="110"/>
      <c r="F18" s="110"/>
      <c r="G18" s="110"/>
      <c r="H18" s="110"/>
      <c r="I18" s="109"/>
      <c r="J18" s="109">
        <v>0</v>
      </c>
      <c r="K18" s="110"/>
      <c r="L18" s="110"/>
      <c r="M18" s="110"/>
      <c r="N18" s="110"/>
      <c r="O18" s="109"/>
      <c r="P18" s="109">
        <v>0</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c r="F19" s="110"/>
      <c r="G19" s="110"/>
      <c r="H19" s="110"/>
      <c r="I19" s="109"/>
      <c r="J19" s="109">
        <v>0</v>
      </c>
      <c r="K19" s="110"/>
      <c r="L19" s="110"/>
      <c r="M19" s="110"/>
      <c r="N19" s="110"/>
      <c r="O19" s="109"/>
      <c r="P19" s="109">
        <v>0</v>
      </c>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775559</v>
      </c>
      <c r="E23" s="288"/>
      <c r="F23" s="288"/>
      <c r="G23" s="288"/>
      <c r="H23" s="288"/>
      <c r="I23" s="292"/>
      <c r="J23" s="109">
        <v>6861194</v>
      </c>
      <c r="K23" s="288"/>
      <c r="L23" s="288"/>
      <c r="M23" s="288"/>
      <c r="N23" s="288"/>
      <c r="O23" s="292"/>
      <c r="P23" s="109">
        <v>26007626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10706860</v>
      </c>
      <c r="AT23" s="113"/>
      <c r="AU23" s="113"/>
      <c r="AV23" s="311"/>
      <c r="AW23" s="318"/>
    </row>
    <row r="24" spans="2:49" ht="28.5" customHeight="1" x14ac:dyDescent="0.2">
      <c r="B24" s="178" t="s">
        <v>114</v>
      </c>
      <c r="C24" s="133"/>
      <c r="D24" s="293"/>
      <c r="E24" s="110">
        <f>D54-E27</f>
        <v>355742</v>
      </c>
      <c r="F24" s="110"/>
      <c r="G24" s="110"/>
      <c r="H24" s="110"/>
      <c r="I24" s="109"/>
      <c r="J24" s="293"/>
      <c r="K24" s="110">
        <f>J54-K27</f>
        <v>4001457</v>
      </c>
      <c r="L24" s="110"/>
      <c r="M24" s="110"/>
      <c r="N24" s="110"/>
      <c r="O24" s="109"/>
      <c r="P24" s="293"/>
      <c r="Q24" s="110">
        <f>P54-Q27</f>
        <v>26606165</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36524</v>
      </c>
      <c r="E26" s="288"/>
      <c r="F26" s="288"/>
      <c r="G26" s="288"/>
      <c r="H26" s="288"/>
      <c r="I26" s="292"/>
      <c r="J26" s="109">
        <v>413540</v>
      </c>
      <c r="K26" s="288"/>
      <c r="L26" s="288"/>
      <c r="M26" s="288"/>
      <c r="N26" s="288"/>
      <c r="O26" s="292"/>
      <c r="P26" s="109">
        <v>2755626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1492192</v>
      </c>
      <c r="AT26" s="113"/>
      <c r="AU26" s="113"/>
      <c r="AV26" s="311"/>
      <c r="AW26" s="318"/>
    </row>
    <row r="27" spans="2:49" s="5" customFormat="1" ht="25.5" x14ac:dyDescent="0.2">
      <c r="B27" s="178" t="s">
        <v>85</v>
      </c>
      <c r="C27" s="133"/>
      <c r="D27" s="293"/>
      <c r="E27" s="110">
        <v>5235</v>
      </c>
      <c r="F27" s="110"/>
      <c r="G27" s="110"/>
      <c r="H27" s="110"/>
      <c r="I27" s="109"/>
      <c r="J27" s="293"/>
      <c r="K27" s="110">
        <v>85635</v>
      </c>
      <c r="L27" s="110"/>
      <c r="M27" s="110"/>
      <c r="N27" s="110"/>
      <c r="O27" s="109"/>
      <c r="P27" s="293"/>
      <c r="Q27" s="110">
        <v>628186</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451106</v>
      </c>
      <c r="E28" s="289"/>
      <c r="F28" s="289"/>
      <c r="G28" s="289"/>
      <c r="H28" s="289"/>
      <c r="I28" s="293"/>
      <c r="J28" s="109">
        <v>3187642</v>
      </c>
      <c r="K28" s="289"/>
      <c r="L28" s="289"/>
      <c r="M28" s="289"/>
      <c r="N28" s="289"/>
      <c r="O28" s="293"/>
      <c r="P28" s="109">
        <v>1786548</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381">
        <f>348779*'Pt 1 Summary of Data'!D13/('Pt 1 Summary of Data'!E13+'Pt 1 Summary of Data'!K13+'Pt 1 Summary of Data'!Q13+'Pt 1 Summary of Data'!AS13)</f>
        <v>3020.9641452425126</v>
      </c>
      <c r="F49" s="110"/>
      <c r="G49" s="110"/>
      <c r="H49" s="110"/>
      <c r="I49" s="109"/>
      <c r="J49" s="109">
        <v>0</v>
      </c>
      <c r="K49" s="381">
        <f>348779*'Pt 1 Summary of Data'!K13/('Pt 1 Summary of Data'!E13+'Pt 1 Summary of Data'!K13+'Pt 1 Summary of Data'!Q13+'Pt 1 Summary of Data'!AS13)</f>
        <v>34204.186914818551</v>
      </c>
      <c r="L49" s="110"/>
      <c r="M49" s="110"/>
      <c r="N49" s="110"/>
      <c r="O49" s="109"/>
      <c r="P49" s="109">
        <v>0</v>
      </c>
      <c r="Q49" s="381">
        <f>348779*'Pt 1 Summary of Data'!Q13/('Pt 1 Summary of Data'!E13+'Pt 1 Summary of Data'!K13+'Pt 1 Summary of Data'!Q13+'Pt 1 Summary of Data'!AS13)</f>
        <v>227919.7850847271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257647</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c r="F51" s="110"/>
      <c r="G51" s="110"/>
      <c r="H51" s="110"/>
      <c r="I51" s="109"/>
      <c r="J51" s="109">
        <v>0</v>
      </c>
      <c r="K51" s="110"/>
      <c r="L51" s="110"/>
      <c r="M51" s="110"/>
      <c r="N51" s="110"/>
      <c r="O51" s="109"/>
      <c r="P51" s="109">
        <v>0</v>
      </c>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f>D23+D26-D28+D30-D32+D34-D36+D38+D41-D43+D45+D46-D47-D49+D50+D51+D52+D53</f>
        <v>360977</v>
      </c>
      <c r="E54" s="114">
        <f>E24+E27+E31+E35-E36+E39+E42+E45+E46-E49+E51+E52+E53</f>
        <v>357956.03585475747</v>
      </c>
      <c r="F54" s="115"/>
      <c r="G54" s="115"/>
      <c r="H54" s="115"/>
      <c r="I54" s="114"/>
      <c r="J54" s="114">
        <f>J23+J26-J28+J30-J32+J34-J36+J38+J41-J43+J45+J46-J47-J49+J50+J51+J52+J53</f>
        <v>4087092</v>
      </c>
      <c r="K54" s="114">
        <f>K24+K27+K31+K35-K36+K39+K42+K45+K46-K49+K51+K52+K53</f>
        <v>4052887.8130851816</v>
      </c>
      <c r="L54" s="115"/>
      <c r="M54" s="115"/>
      <c r="N54" s="115"/>
      <c r="O54" s="114"/>
      <c r="P54" s="114">
        <f>P23+P26-P28-P49+P50</f>
        <v>27234351</v>
      </c>
      <c r="Q54" s="114">
        <f>Q24+Q27+Q31+Q35-Q36+Q39+Q42+Q45+Q46-Q49+Q51+Q52+Q53</f>
        <v>27006431.214915272</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v>12199052</v>
      </c>
      <c r="AT54" s="116"/>
      <c r="AU54" s="116"/>
      <c r="AV54" s="311"/>
      <c r="AW54" s="318"/>
    </row>
    <row r="55" spans="2:49" ht="25.5" x14ac:dyDescent="0.2">
      <c r="B55" s="181" t="s">
        <v>304</v>
      </c>
      <c r="C55" s="137" t="s">
        <v>28</v>
      </c>
      <c r="D55" s="114">
        <v>0</v>
      </c>
      <c r="E55" s="115"/>
      <c r="F55" s="115"/>
      <c r="G55" s="115"/>
      <c r="H55" s="115"/>
      <c r="I55" s="114"/>
      <c r="J55" s="114">
        <v>0</v>
      </c>
      <c r="K55" s="115"/>
      <c r="L55" s="115"/>
      <c r="M55" s="115"/>
      <c r="N55" s="115"/>
      <c r="O55" s="114"/>
      <c r="P55" s="114">
        <v>0</v>
      </c>
      <c r="Q55" s="115"/>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c r="AU55" s="116"/>
      <c r="AV55" s="311"/>
      <c r="AW55" s="318"/>
    </row>
    <row r="56" spans="2:49" ht="11.85" customHeight="1" x14ac:dyDescent="0.2">
      <c r="B56" s="176" t="s">
        <v>120</v>
      </c>
      <c r="C56" s="137" t="s">
        <v>452</v>
      </c>
      <c r="D56" s="109">
        <v>0</v>
      </c>
      <c r="E56" s="110"/>
      <c r="F56" s="110"/>
      <c r="G56" s="110"/>
      <c r="H56" s="110"/>
      <c r="I56" s="109"/>
      <c r="J56" s="109">
        <v>0</v>
      </c>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c r="F57" s="110"/>
      <c r="G57" s="110"/>
      <c r="H57" s="110"/>
      <c r="I57" s="109"/>
      <c r="J57" s="109">
        <v>0</v>
      </c>
      <c r="K57" s="110"/>
      <c r="L57" s="110"/>
      <c r="M57" s="110"/>
      <c r="N57" s="110"/>
      <c r="O57" s="109"/>
      <c r="P57" s="109">
        <v>0</v>
      </c>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2" priority="384" stopIfTrue="1" operator="lessThan">
      <formula>0</formula>
    </cfRule>
  </conditionalFormatting>
  <conditionalFormatting sqref="AA11:AA14">
    <cfRule type="cellIs" dxfId="481" priority="382" stopIfTrue="1" operator="lessThan">
      <formula>0</formula>
    </cfRule>
  </conditionalFormatting>
  <conditionalFormatting sqref="AN18:AN19">
    <cfRule type="cellIs" dxfId="480" priority="358" stopIfTrue="1" operator="lessThan">
      <formula>0</formula>
    </cfRule>
  </conditionalFormatting>
  <conditionalFormatting sqref="AU47">
    <cfRule type="cellIs" dxfId="479" priority="27" stopIfTrue="1" operator="lessThan">
      <formula>0</formula>
    </cfRule>
  </conditionalFormatting>
  <conditionalFormatting sqref="AS26">
    <cfRule type="cellIs" dxfId="478" priority="62" stopIfTrue="1" operator="lessThan">
      <formula>0</formula>
    </cfRule>
  </conditionalFormatting>
  <conditionalFormatting sqref="AT26">
    <cfRule type="cellIs" dxfId="477" priority="61" stopIfTrue="1" operator="lessThan">
      <formula>0</formula>
    </cfRule>
  </conditionalFormatting>
  <conditionalFormatting sqref="D5:D7">
    <cfRule type="cellIs" dxfId="476" priority="480" stopIfTrue="1" operator="lessThan">
      <formula>0</formula>
    </cfRule>
  </conditionalFormatting>
  <conditionalFormatting sqref="AU51">
    <cfRule type="cellIs" dxfId="475" priority="18" stopIfTrue="1" operator="lessThan">
      <formula>0</formula>
    </cfRule>
  </conditionalFormatting>
  <conditionalFormatting sqref="J5:J7">
    <cfRule type="cellIs" dxfId="474" priority="478" stopIfTrue="1" operator="lessThan">
      <formula>0</formula>
    </cfRule>
  </conditionalFormatting>
  <conditionalFormatting sqref="AT52">
    <cfRule type="cellIs" dxfId="473" priority="16" stopIfTrue="1" operator="lessThan">
      <formula>0</formula>
    </cfRule>
  </conditionalFormatting>
  <conditionalFormatting sqref="P5:P7">
    <cfRule type="cellIs" dxfId="472" priority="476" stopIfTrue="1" operator="lessThan">
      <formula>0</formula>
    </cfRule>
  </conditionalFormatting>
  <conditionalFormatting sqref="U5:U7">
    <cfRule type="cellIs" dxfId="471" priority="475" stopIfTrue="1" operator="lessThan">
      <formula>0</formula>
    </cfRule>
  </conditionalFormatting>
  <conditionalFormatting sqref="X5:X7">
    <cfRule type="cellIs" dxfId="470" priority="474" stopIfTrue="1" operator="lessThan">
      <formula>0</formula>
    </cfRule>
  </conditionalFormatting>
  <conditionalFormatting sqref="AA5:AA7">
    <cfRule type="cellIs" dxfId="469" priority="473" stopIfTrue="1" operator="lessThan">
      <formula>0</formula>
    </cfRule>
  </conditionalFormatting>
  <conditionalFormatting sqref="AD5:AD7">
    <cfRule type="cellIs" dxfId="468" priority="472" stopIfTrue="1" operator="lessThan">
      <formula>0</formula>
    </cfRule>
  </conditionalFormatting>
  <conditionalFormatting sqref="AI5:AI7">
    <cfRule type="cellIs" dxfId="467" priority="471" stopIfTrue="1" operator="lessThan">
      <formula>0</formula>
    </cfRule>
  </conditionalFormatting>
  <conditionalFormatting sqref="AN5:AN7">
    <cfRule type="cellIs" dxfId="466" priority="470" stopIfTrue="1" operator="lessThan">
      <formula>0</formula>
    </cfRule>
  </conditionalFormatting>
  <conditionalFormatting sqref="AS5:AS7">
    <cfRule type="cellIs" dxfId="465" priority="469" stopIfTrue="1" operator="lessThan">
      <formula>0</formula>
    </cfRule>
  </conditionalFormatting>
  <conditionalFormatting sqref="AT5:AT7">
    <cfRule type="cellIs" dxfId="464" priority="468" stopIfTrue="1" operator="lessThan">
      <formula>0</formula>
    </cfRule>
  </conditionalFormatting>
  <conditionalFormatting sqref="AU5:AU7">
    <cfRule type="cellIs" dxfId="463" priority="467" stopIfTrue="1" operator="lessThan">
      <formula>0</formula>
    </cfRule>
  </conditionalFormatting>
  <conditionalFormatting sqref="D9">
    <cfRule type="cellIs" dxfId="462" priority="466" stopIfTrue="1" operator="lessThan">
      <formula>0</formula>
    </cfRule>
  </conditionalFormatting>
  <conditionalFormatting sqref="D11:D20">
    <cfRule type="cellIs" dxfId="461" priority="465" stopIfTrue="1" operator="lessThan">
      <formula>0</formula>
    </cfRule>
  </conditionalFormatting>
  <conditionalFormatting sqref="E10:I10">
    <cfRule type="cellIs" dxfId="460" priority="464" stopIfTrue="1" operator="lessThan">
      <formula>0</formula>
    </cfRule>
  </conditionalFormatting>
  <conditionalFormatting sqref="E11:I11">
    <cfRule type="cellIs" dxfId="459" priority="463" stopIfTrue="1" operator="lessThan">
      <formula>0</formula>
    </cfRule>
  </conditionalFormatting>
  <conditionalFormatting sqref="E13:I16">
    <cfRule type="cellIs" dxfId="458" priority="462" stopIfTrue="1" operator="lessThan">
      <formula>0</formula>
    </cfRule>
  </conditionalFormatting>
  <conditionalFormatting sqref="E18:I20">
    <cfRule type="cellIs" dxfId="457" priority="461" stopIfTrue="1" operator="lessThan">
      <formula>0</formula>
    </cfRule>
  </conditionalFormatting>
  <conditionalFormatting sqref="H17">
    <cfRule type="cellIs" dxfId="456" priority="460" stopIfTrue="1" operator="lessThan">
      <formula>0</formula>
    </cfRule>
  </conditionalFormatting>
  <conditionalFormatting sqref="D23">
    <cfRule type="cellIs" dxfId="455" priority="459" stopIfTrue="1" operator="lessThan">
      <formula>0</formula>
    </cfRule>
  </conditionalFormatting>
  <conditionalFormatting sqref="D26">
    <cfRule type="cellIs" dxfId="454" priority="458" stopIfTrue="1" operator="lessThan">
      <formula>0</formula>
    </cfRule>
  </conditionalFormatting>
  <conditionalFormatting sqref="D28">
    <cfRule type="cellIs" dxfId="453" priority="457" stopIfTrue="1" operator="lessThan">
      <formula>0</formula>
    </cfRule>
  </conditionalFormatting>
  <conditionalFormatting sqref="D30">
    <cfRule type="cellIs" dxfId="452" priority="456" stopIfTrue="1" operator="lessThan">
      <formula>0</formula>
    </cfRule>
  </conditionalFormatting>
  <conditionalFormatting sqref="D32">
    <cfRule type="cellIs" dxfId="451" priority="455" stopIfTrue="1" operator="lessThan">
      <formula>0</formula>
    </cfRule>
  </conditionalFormatting>
  <conditionalFormatting sqref="AU57">
    <cfRule type="cellIs" dxfId="450" priority="6" stopIfTrue="1" operator="lessThan">
      <formula>0</formula>
    </cfRule>
  </conditionalFormatting>
  <conditionalFormatting sqref="D34">
    <cfRule type="cellIs" dxfId="449" priority="454" stopIfTrue="1" operator="lessThan">
      <formula>0</formula>
    </cfRule>
  </conditionalFormatting>
  <conditionalFormatting sqref="D38">
    <cfRule type="cellIs" dxfId="448" priority="453" stopIfTrue="1" operator="lessThan">
      <formula>0</formula>
    </cfRule>
  </conditionalFormatting>
  <conditionalFormatting sqref="D41">
    <cfRule type="cellIs" dxfId="447" priority="452" stopIfTrue="1" operator="lessThan">
      <formula>0</formula>
    </cfRule>
  </conditionalFormatting>
  <conditionalFormatting sqref="D43">
    <cfRule type="cellIs" dxfId="446" priority="451" stopIfTrue="1" operator="lessThan">
      <formula>0</formula>
    </cfRule>
  </conditionalFormatting>
  <conditionalFormatting sqref="D47">
    <cfRule type="cellIs" dxfId="445" priority="450" stopIfTrue="1" operator="lessThan">
      <formula>0</formula>
    </cfRule>
  </conditionalFormatting>
  <conditionalFormatting sqref="D50">
    <cfRule type="cellIs" dxfId="444" priority="449" stopIfTrue="1" operator="lessThan">
      <formula>0</formula>
    </cfRule>
  </conditionalFormatting>
  <conditionalFormatting sqref="E24:I24">
    <cfRule type="cellIs" dxfId="443" priority="447" stopIfTrue="1" operator="lessThan">
      <formula>0</formula>
    </cfRule>
  </conditionalFormatting>
  <conditionalFormatting sqref="E27:I27">
    <cfRule type="cellIs" dxfId="442" priority="446" stopIfTrue="1" operator="lessThan">
      <formula>0</formula>
    </cfRule>
  </conditionalFormatting>
  <conditionalFormatting sqref="E31:I31">
    <cfRule type="cellIs" dxfId="441" priority="445" stopIfTrue="1" operator="lessThan">
      <formula>0</formula>
    </cfRule>
  </conditionalFormatting>
  <conditionalFormatting sqref="E35:I35">
    <cfRule type="cellIs" dxfId="440" priority="444" stopIfTrue="1" operator="lessThan">
      <formula>0</formula>
    </cfRule>
  </conditionalFormatting>
  <conditionalFormatting sqref="E39:I39">
    <cfRule type="cellIs" dxfId="439" priority="443" stopIfTrue="1" operator="lessThan">
      <formula>0</formula>
    </cfRule>
  </conditionalFormatting>
  <conditionalFormatting sqref="E42:I42">
    <cfRule type="cellIs" dxfId="438" priority="442" stopIfTrue="1" operator="lessThan">
      <formula>0</formula>
    </cfRule>
  </conditionalFormatting>
  <conditionalFormatting sqref="D36">
    <cfRule type="cellIs" dxfId="437" priority="441" stopIfTrue="1" operator="lessThan">
      <formula>0</formula>
    </cfRule>
  </conditionalFormatting>
  <conditionalFormatting sqref="E36:I36">
    <cfRule type="cellIs" dxfId="436" priority="440" stopIfTrue="1" operator="lessThan">
      <formula>0</formula>
    </cfRule>
  </conditionalFormatting>
  <conditionalFormatting sqref="D45">
    <cfRule type="cellIs" dxfId="435" priority="439" stopIfTrue="1" operator="lessThan">
      <formula>0</formula>
    </cfRule>
  </conditionalFormatting>
  <conditionalFormatting sqref="E45:I45">
    <cfRule type="cellIs" dxfId="434" priority="438" stopIfTrue="1" operator="lessThan">
      <formula>0</formula>
    </cfRule>
  </conditionalFormatting>
  <conditionalFormatting sqref="D46">
    <cfRule type="cellIs" dxfId="433" priority="437" stopIfTrue="1" operator="lessThan">
      <formula>0</formula>
    </cfRule>
  </conditionalFormatting>
  <conditionalFormatting sqref="E46:I46">
    <cfRule type="cellIs" dxfId="432" priority="436" stopIfTrue="1" operator="lessThan">
      <formula>0</formula>
    </cfRule>
  </conditionalFormatting>
  <conditionalFormatting sqref="D49">
    <cfRule type="cellIs" dxfId="431" priority="435" stopIfTrue="1" operator="lessThan">
      <formula>0</formula>
    </cfRule>
  </conditionalFormatting>
  <conditionalFormatting sqref="E49:I49">
    <cfRule type="cellIs" dxfId="430" priority="434" stopIfTrue="1" operator="lessThan">
      <formula>0</formula>
    </cfRule>
  </conditionalFormatting>
  <conditionalFormatting sqref="D51">
    <cfRule type="cellIs" dxfId="429" priority="433" stopIfTrue="1" operator="lessThan">
      <formula>0</formula>
    </cfRule>
  </conditionalFormatting>
  <conditionalFormatting sqref="E51:I51">
    <cfRule type="cellIs" dxfId="428" priority="432" stopIfTrue="1" operator="lessThan">
      <formula>0</formula>
    </cfRule>
  </conditionalFormatting>
  <conditionalFormatting sqref="D52">
    <cfRule type="cellIs" dxfId="427" priority="431" stopIfTrue="1" operator="lessThan">
      <formula>0</formula>
    </cfRule>
  </conditionalFormatting>
  <conditionalFormatting sqref="E52:I52">
    <cfRule type="cellIs" dxfId="426" priority="430" stopIfTrue="1" operator="lessThan">
      <formula>0</formula>
    </cfRule>
  </conditionalFormatting>
  <conditionalFormatting sqref="D53">
    <cfRule type="cellIs" dxfId="425" priority="429" stopIfTrue="1" operator="lessThan">
      <formula>0</formula>
    </cfRule>
  </conditionalFormatting>
  <conditionalFormatting sqref="E53:I53">
    <cfRule type="cellIs" dxfId="424" priority="428" stopIfTrue="1" operator="lessThan">
      <formula>0</formula>
    </cfRule>
  </conditionalFormatting>
  <conditionalFormatting sqref="D56">
    <cfRule type="cellIs" dxfId="423" priority="427" stopIfTrue="1" operator="lessThan">
      <formula>0</formula>
    </cfRule>
  </conditionalFormatting>
  <conditionalFormatting sqref="E56:I56">
    <cfRule type="cellIs" dxfId="422" priority="426" stopIfTrue="1" operator="lessThan">
      <formula>0</formula>
    </cfRule>
  </conditionalFormatting>
  <conditionalFormatting sqref="D57">
    <cfRule type="cellIs" dxfId="421" priority="425" stopIfTrue="1" operator="lessThan">
      <formula>0</formula>
    </cfRule>
  </conditionalFormatting>
  <conditionalFormatting sqref="E57:I57">
    <cfRule type="cellIs" dxfId="420" priority="424" stopIfTrue="1" operator="lessThan">
      <formula>0</formula>
    </cfRule>
  </conditionalFormatting>
  <conditionalFormatting sqref="D58">
    <cfRule type="cellIs" dxfId="419" priority="423" stopIfTrue="1" operator="lessThan">
      <formula>0</formula>
    </cfRule>
  </conditionalFormatting>
  <conditionalFormatting sqref="E58:I58">
    <cfRule type="cellIs" dxfId="418" priority="422" stopIfTrue="1" operator="lessThan">
      <formula>0</formula>
    </cfRule>
  </conditionalFormatting>
  <conditionalFormatting sqref="J9">
    <cfRule type="cellIs" dxfId="417" priority="421" stopIfTrue="1" operator="lessThan">
      <formula>0</formula>
    </cfRule>
  </conditionalFormatting>
  <conditionalFormatting sqref="J11:J14">
    <cfRule type="cellIs" dxfId="416" priority="420" stopIfTrue="1" operator="lessThan">
      <formula>0</formula>
    </cfRule>
  </conditionalFormatting>
  <conditionalFormatting sqref="K10:O10">
    <cfRule type="cellIs" dxfId="415" priority="419" stopIfTrue="1" operator="lessThan">
      <formula>0</formula>
    </cfRule>
  </conditionalFormatting>
  <conditionalFormatting sqref="K11:O11">
    <cfRule type="cellIs" dxfId="414" priority="418" stopIfTrue="1" operator="lessThan">
      <formula>0</formula>
    </cfRule>
  </conditionalFormatting>
  <conditionalFormatting sqref="K13:O14">
    <cfRule type="cellIs" dxfId="413" priority="417" stopIfTrue="1" operator="lessThan">
      <formula>0</formula>
    </cfRule>
  </conditionalFormatting>
  <conditionalFormatting sqref="J16:J19">
    <cfRule type="cellIs" dxfId="412" priority="416" stopIfTrue="1" operator="lessThan">
      <formula>0</formula>
    </cfRule>
  </conditionalFormatting>
  <conditionalFormatting sqref="K16:O16">
    <cfRule type="cellIs" dxfId="411" priority="415" stopIfTrue="1" operator="lessThan">
      <formula>0</formula>
    </cfRule>
  </conditionalFormatting>
  <conditionalFormatting sqref="K18:O19">
    <cfRule type="cellIs" dxfId="410" priority="414" stopIfTrue="1" operator="lessThan">
      <formula>0</formula>
    </cfRule>
  </conditionalFormatting>
  <conditionalFormatting sqref="L17:N17">
    <cfRule type="cellIs" dxfId="409" priority="413" stopIfTrue="1" operator="lessThan">
      <formula>0</formula>
    </cfRule>
  </conditionalFormatting>
  <conditionalFormatting sqref="P9">
    <cfRule type="cellIs" dxfId="408" priority="412" stopIfTrue="1" operator="lessThan">
      <formula>0</formula>
    </cfRule>
  </conditionalFormatting>
  <conditionalFormatting sqref="P11:P14">
    <cfRule type="cellIs" dxfId="407" priority="411" stopIfTrue="1" operator="lessThan">
      <formula>0</formula>
    </cfRule>
  </conditionalFormatting>
  <conditionalFormatting sqref="Q10:T10">
    <cfRule type="cellIs" dxfId="406" priority="410" stopIfTrue="1" operator="lessThan">
      <formula>0</formula>
    </cfRule>
  </conditionalFormatting>
  <conditionalFormatting sqref="Q11:T11">
    <cfRule type="cellIs" dxfId="405" priority="409" stopIfTrue="1" operator="lessThan">
      <formula>0</formula>
    </cfRule>
  </conditionalFormatting>
  <conditionalFormatting sqref="Q13:T14">
    <cfRule type="cellIs" dxfId="404" priority="408" stopIfTrue="1" operator="lessThan">
      <formula>0</formula>
    </cfRule>
  </conditionalFormatting>
  <conditionalFormatting sqref="P18:P19">
    <cfRule type="cellIs" dxfId="403" priority="407" stopIfTrue="1" operator="lessThan">
      <formula>0</formula>
    </cfRule>
  </conditionalFormatting>
  <conditionalFormatting sqref="Q18:T19">
    <cfRule type="cellIs" dxfId="402" priority="406" stopIfTrue="1" operator="lessThan">
      <formula>0</formula>
    </cfRule>
  </conditionalFormatting>
  <conditionalFormatting sqref="U9">
    <cfRule type="cellIs" dxfId="401" priority="405" stopIfTrue="1" operator="lessThan">
      <formula>0</formula>
    </cfRule>
  </conditionalFormatting>
  <conditionalFormatting sqref="U11:U14">
    <cfRule type="cellIs" dxfId="400" priority="404" stopIfTrue="1" operator="lessThan">
      <formula>0</formula>
    </cfRule>
  </conditionalFormatting>
  <conditionalFormatting sqref="V10">
    <cfRule type="cellIs" dxfId="399" priority="403" stopIfTrue="1" operator="lessThan">
      <formula>0</formula>
    </cfRule>
  </conditionalFormatting>
  <conditionalFormatting sqref="V11">
    <cfRule type="cellIs" dxfId="398" priority="402" stopIfTrue="1" operator="lessThan">
      <formula>0</formula>
    </cfRule>
  </conditionalFormatting>
  <conditionalFormatting sqref="V13:V14">
    <cfRule type="cellIs" dxfId="397" priority="401" stopIfTrue="1" operator="lessThan">
      <formula>0</formula>
    </cfRule>
  </conditionalFormatting>
  <conditionalFormatting sqref="U18:U19">
    <cfRule type="cellIs" dxfId="396" priority="400" stopIfTrue="1" operator="lessThan">
      <formula>0</formula>
    </cfRule>
  </conditionalFormatting>
  <conditionalFormatting sqref="V18:V19">
    <cfRule type="cellIs" dxfId="395" priority="399" stopIfTrue="1" operator="lessThan">
      <formula>0</formula>
    </cfRule>
  </conditionalFormatting>
  <conditionalFormatting sqref="W10">
    <cfRule type="cellIs" dxfId="394" priority="398" stopIfTrue="1" operator="lessThan">
      <formula>0</formula>
    </cfRule>
  </conditionalFormatting>
  <conditionalFormatting sqref="W11">
    <cfRule type="cellIs" dxfId="393" priority="397" stopIfTrue="1" operator="lessThan">
      <formula>0</formula>
    </cfRule>
  </conditionalFormatting>
  <conditionalFormatting sqref="W13:W14">
    <cfRule type="cellIs" dxfId="392" priority="396" stopIfTrue="1" operator="lessThan">
      <formula>0</formula>
    </cfRule>
  </conditionalFormatting>
  <conditionalFormatting sqref="W18:W19">
    <cfRule type="cellIs" dxfId="391" priority="395" stopIfTrue="1" operator="lessThan">
      <formula>0</formula>
    </cfRule>
  </conditionalFormatting>
  <conditionalFormatting sqref="X9">
    <cfRule type="cellIs" dxfId="390" priority="394" stopIfTrue="1" operator="lessThan">
      <formula>0</formula>
    </cfRule>
  </conditionalFormatting>
  <conditionalFormatting sqref="X11:X14">
    <cfRule type="cellIs" dxfId="389" priority="393" stopIfTrue="1" operator="lessThan">
      <formula>0</formula>
    </cfRule>
  </conditionalFormatting>
  <conditionalFormatting sqref="Y10">
    <cfRule type="cellIs" dxfId="388" priority="392" stopIfTrue="1" operator="lessThan">
      <formula>0</formula>
    </cfRule>
  </conditionalFormatting>
  <conditionalFormatting sqref="Y11">
    <cfRule type="cellIs" dxfId="387" priority="391" stopIfTrue="1" operator="lessThan">
      <formula>0</formula>
    </cfRule>
  </conditionalFormatting>
  <conditionalFormatting sqref="Y13:Y14">
    <cfRule type="cellIs" dxfId="386" priority="390" stopIfTrue="1" operator="lessThan">
      <formula>0</formula>
    </cfRule>
  </conditionalFormatting>
  <conditionalFormatting sqref="X18:X19">
    <cfRule type="cellIs" dxfId="385" priority="389" stopIfTrue="1" operator="lessThan">
      <formula>0</formula>
    </cfRule>
  </conditionalFormatting>
  <conditionalFormatting sqref="Y18:Y19">
    <cfRule type="cellIs" dxfId="384" priority="388" stopIfTrue="1" operator="lessThan">
      <formula>0</formula>
    </cfRule>
  </conditionalFormatting>
  <conditionalFormatting sqref="Z10">
    <cfRule type="cellIs" dxfId="383" priority="387" stopIfTrue="1" operator="lessThan">
      <formula>0</formula>
    </cfRule>
  </conditionalFormatting>
  <conditionalFormatting sqref="Z11">
    <cfRule type="cellIs" dxfId="382" priority="386" stopIfTrue="1" operator="lessThan">
      <formula>0</formula>
    </cfRule>
  </conditionalFormatting>
  <conditionalFormatting sqref="Z13:Z14">
    <cfRule type="cellIs" dxfId="381" priority="385" stopIfTrue="1" operator="lessThan">
      <formula>0</formula>
    </cfRule>
  </conditionalFormatting>
  <conditionalFormatting sqref="AA9">
    <cfRule type="cellIs" dxfId="380" priority="383" stopIfTrue="1" operator="lessThan">
      <formula>0</formula>
    </cfRule>
  </conditionalFormatting>
  <conditionalFormatting sqref="AB10">
    <cfRule type="cellIs" dxfId="379" priority="381" stopIfTrue="1" operator="lessThan">
      <formula>0</formula>
    </cfRule>
  </conditionalFormatting>
  <conditionalFormatting sqref="AB11">
    <cfRule type="cellIs" dxfId="378" priority="380" stopIfTrue="1" operator="lessThan">
      <formula>0</formula>
    </cfRule>
  </conditionalFormatting>
  <conditionalFormatting sqref="AB13:AB14">
    <cfRule type="cellIs" dxfId="377" priority="379" stopIfTrue="1" operator="lessThan">
      <formula>0</formula>
    </cfRule>
  </conditionalFormatting>
  <conditionalFormatting sqref="AA18:AA19">
    <cfRule type="cellIs" dxfId="376" priority="378" stopIfTrue="1" operator="lessThan">
      <formula>0</formula>
    </cfRule>
  </conditionalFormatting>
  <conditionalFormatting sqref="AB18:AB19">
    <cfRule type="cellIs" dxfId="375" priority="377" stopIfTrue="1" operator="lessThan">
      <formula>0</formula>
    </cfRule>
  </conditionalFormatting>
  <conditionalFormatting sqref="AC10">
    <cfRule type="cellIs" dxfId="374" priority="376" stopIfTrue="1" operator="lessThan">
      <formula>0</formula>
    </cfRule>
  </conditionalFormatting>
  <conditionalFormatting sqref="AC11">
    <cfRule type="cellIs" dxfId="373" priority="375" stopIfTrue="1" operator="lessThan">
      <formula>0</formula>
    </cfRule>
  </conditionalFormatting>
  <conditionalFormatting sqref="AC13:AC14">
    <cfRule type="cellIs" dxfId="372" priority="374" stopIfTrue="1" operator="lessThan">
      <formula>0</formula>
    </cfRule>
  </conditionalFormatting>
  <conditionalFormatting sqref="AC18:AC19">
    <cfRule type="cellIs" dxfId="371" priority="373" stopIfTrue="1" operator="lessThan">
      <formula>0</formula>
    </cfRule>
  </conditionalFormatting>
  <conditionalFormatting sqref="AD9">
    <cfRule type="cellIs" dxfId="370" priority="372" stopIfTrue="1" operator="lessThan">
      <formula>0</formula>
    </cfRule>
  </conditionalFormatting>
  <conditionalFormatting sqref="AD11:AD14">
    <cfRule type="cellIs" dxfId="369" priority="371" stopIfTrue="1" operator="lessThan">
      <formula>0</formula>
    </cfRule>
  </conditionalFormatting>
  <conditionalFormatting sqref="AD18:AD19">
    <cfRule type="cellIs" dxfId="368" priority="370" stopIfTrue="1" operator="lessThan">
      <formula>0</formula>
    </cfRule>
  </conditionalFormatting>
  <conditionalFormatting sqref="AS57">
    <cfRule type="cellIs" dxfId="367" priority="8" stopIfTrue="1" operator="lessThan">
      <formula>0</formula>
    </cfRule>
  </conditionalFormatting>
  <conditionalFormatting sqref="AT57">
    <cfRule type="cellIs" dxfId="366" priority="7" stopIfTrue="1" operator="lessThan">
      <formula>0</formula>
    </cfRule>
  </conditionalFormatting>
  <conditionalFormatting sqref="AI9">
    <cfRule type="cellIs" dxfId="365" priority="366" stopIfTrue="1" operator="lessThan">
      <formula>0</formula>
    </cfRule>
  </conditionalFormatting>
  <conditionalFormatting sqref="AI11:AI14">
    <cfRule type="cellIs" dxfId="364" priority="365" stopIfTrue="1" operator="lessThan">
      <formula>0</formula>
    </cfRule>
  </conditionalFormatting>
  <conditionalFormatting sqref="AI18:AI19">
    <cfRule type="cellIs" dxfId="363" priority="364" stopIfTrue="1" operator="lessThan">
      <formula>0</formula>
    </cfRule>
  </conditionalFormatting>
  <conditionalFormatting sqref="AN9">
    <cfRule type="cellIs" dxfId="362" priority="363" stopIfTrue="1" operator="lessThan">
      <formula>0</formula>
    </cfRule>
  </conditionalFormatting>
  <conditionalFormatting sqref="AN11:AN14">
    <cfRule type="cellIs" dxfId="361" priority="362" stopIfTrue="1" operator="lessThan">
      <formula>0</formula>
    </cfRule>
  </conditionalFormatting>
  <conditionalFormatting sqref="AO10:AR10">
    <cfRule type="cellIs" dxfId="360" priority="361" stopIfTrue="1" operator="lessThan">
      <formula>0</formula>
    </cfRule>
  </conditionalFormatting>
  <conditionalFormatting sqref="AO11:AR11">
    <cfRule type="cellIs" dxfId="359" priority="360" stopIfTrue="1" operator="lessThan">
      <formula>0</formula>
    </cfRule>
  </conditionalFormatting>
  <conditionalFormatting sqref="AO13:AR14">
    <cfRule type="cellIs" dxfId="358" priority="359" stopIfTrue="1" operator="lessThan">
      <formula>0</formula>
    </cfRule>
  </conditionalFormatting>
  <conditionalFormatting sqref="AO18:AR19">
    <cfRule type="cellIs" dxfId="357" priority="357" stopIfTrue="1" operator="lessThan">
      <formula>0</formula>
    </cfRule>
  </conditionalFormatting>
  <conditionalFormatting sqref="AS9">
    <cfRule type="cellIs" dxfId="356" priority="356" stopIfTrue="1" operator="lessThan">
      <formula>0</formula>
    </cfRule>
  </conditionalFormatting>
  <conditionalFormatting sqref="AT9">
    <cfRule type="cellIs" dxfId="355" priority="355" stopIfTrue="1" operator="lessThan">
      <formula>0</formula>
    </cfRule>
  </conditionalFormatting>
  <conditionalFormatting sqref="AU9">
    <cfRule type="cellIs" dxfId="354" priority="354" stopIfTrue="1" operator="lessThan">
      <formula>0</formula>
    </cfRule>
  </conditionalFormatting>
  <conditionalFormatting sqref="AS11">
    <cfRule type="cellIs" dxfId="353" priority="353" stopIfTrue="1" operator="lessThan">
      <formula>0</formula>
    </cfRule>
  </conditionalFormatting>
  <conditionalFormatting sqref="AT11">
    <cfRule type="cellIs" dxfId="352" priority="352" stopIfTrue="1" operator="lessThan">
      <formula>0</formula>
    </cfRule>
  </conditionalFormatting>
  <conditionalFormatting sqref="AU11">
    <cfRule type="cellIs" dxfId="351" priority="351" stopIfTrue="1" operator="lessThan">
      <formula>0</formula>
    </cfRule>
  </conditionalFormatting>
  <conditionalFormatting sqref="AS12">
    <cfRule type="cellIs" dxfId="350" priority="350" stopIfTrue="1" operator="lessThan">
      <formula>0</formula>
    </cfRule>
  </conditionalFormatting>
  <conditionalFormatting sqref="AT12">
    <cfRule type="cellIs" dxfId="349" priority="349" stopIfTrue="1" operator="lessThan">
      <formula>0</formula>
    </cfRule>
  </conditionalFormatting>
  <conditionalFormatting sqref="AU12">
    <cfRule type="cellIs" dxfId="348" priority="348" stopIfTrue="1" operator="lessThan">
      <formula>0</formula>
    </cfRule>
  </conditionalFormatting>
  <conditionalFormatting sqref="AS13">
    <cfRule type="cellIs" dxfId="347" priority="347" stopIfTrue="1" operator="lessThan">
      <formula>0</formula>
    </cfRule>
  </conditionalFormatting>
  <conditionalFormatting sqref="AT13">
    <cfRule type="cellIs" dxfId="346" priority="346" stopIfTrue="1" operator="lessThan">
      <formula>0</formula>
    </cfRule>
  </conditionalFormatting>
  <conditionalFormatting sqref="AU13">
    <cfRule type="cellIs" dxfId="345" priority="345" stopIfTrue="1" operator="lessThan">
      <formula>0</formula>
    </cfRule>
  </conditionalFormatting>
  <conditionalFormatting sqref="AS14">
    <cfRule type="cellIs" dxfId="344" priority="344" stopIfTrue="1" operator="lessThan">
      <formula>0</formula>
    </cfRule>
  </conditionalFormatting>
  <conditionalFormatting sqref="AT14">
    <cfRule type="cellIs" dxfId="343" priority="343" stopIfTrue="1" operator="lessThan">
      <formula>0</formula>
    </cfRule>
  </conditionalFormatting>
  <conditionalFormatting sqref="AU14">
    <cfRule type="cellIs" dxfId="342" priority="342" stopIfTrue="1" operator="lessThan">
      <formula>0</formula>
    </cfRule>
  </conditionalFormatting>
  <conditionalFormatting sqref="AS18">
    <cfRule type="cellIs" dxfId="341" priority="341" stopIfTrue="1" operator="lessThan">
      <formula>0</formula>
    </cfRule>
  </conditionalFormatting>
  <conditionalFormatting sqref="AT18">
    <cfRule type="cellIs" dxfId="340" priority="340" stopIfTrue="1" operator="lessThan">
      <formula>0</formula>
    </cfRule>
  </conditionalFormatting>
  <conditionalFormatting sqref="AU18">
    <cfRule type="cellIs" dxfId="339" priority="339" stopIfTrue="1" operator="lessThan">
      <formula>0</formula>
    </cfRule>
  </conditionalFormatting>
  <conditionalFormatting sqref="AS19">
    <cfRule type="cellIs" dxfId="338" priority="338" stopIfTrue="1" operator="lessThan">
      <formula>0</formula>
    </cfRule>
  </conditionalFormatting>
  <conditionalFormatting sqref="AT19">
    <cfRule type="cellIs" dxfId="337" priority="337" stopIfTrue="1" operator="lessThan">
      <formula>0</formula>
    </cfRule>
  </conditionalFormatting>
  <conditionalFormatting sqref="AU19">
    <cfRule type="cellIs" dxfId="336" priority="336" stopIfTrue="1" operator="lessThan">
      <formula>0</formula>
    </cfRule>
  </conditionalFormatting>
  <conditionalFormatting sqref="J23">
    <cfRule type="cellIs" dxfId="335" priority="335" stopIfTrue="1" operator="lessThan">
      <formula>0</formula>
    </cfRule>
  </conditionalFormatting>
  <conditionalFormatting sqref="J26">
    <cfRule type="cellIs" dxfId="334" priority="334" stopIfTrue="1" operator="lessThan">
      <formula>0</formula>
    </cfRule>
  </conditionalFormatting>
  <conditionalFormatting sqref="J28">
    <cfRule type="cellIs" dxfId="333" priority="333" stopIfTrue="1" operator="lessThan">
      <formula>0</formula>
    </cfRule>
  </conditionalFormatting>
  <conditionalFormatting sqref="J30">
    <cfRule type="cellIs" dxfId="332" priority="332" stopIfTrue="1" operator="lessThan">
      <formula>0</formula>
    </cfRule>
  </conditionalFormatting>
  <conditionalFormatting sqref="J32">
    <cfRule type="cellIs" dxfId="331" priority="331" stopIfTrue="1" operator="lessThan">
      <formula>0</formula>
    </cfRule>
  </conditionalFormatting>
  <conditionalFormatting sqref="J34">
    <cfRule type="cellIs" dxfId="330" priority="330" stopIfTrue="1" operator="lessThan">
      <formula>0</formula>
    </cfRule>
  </conditionalFormatting>
  <conditionalFormatting sqref="J38">
    <cfRule type="cellIs" dxfId="329" priority="329" stopIfTrue="1" operator="lessThan">
      <formula>0</formula>
    </cfRule>
  </conditionalFormatting>
  <conditionalFormatting sqref="J41">
    <cfRule type="cellIs" dxfId="328" priority="328" stopIfTrue="1" operator="lessThan">
      <formula>0</formula>
    </cfRule>
  </conditionalFormatting>
  <conditionalFormatting sqref="J43">
    <cfRule type="cellIs" dxfId="327" priority="327" stopIfTrue="1" operator="lessThan">
      <formula>0</formula>
    </cfRule>
  </conditionalFormatting>
  <conditionalFormatting sqref="J47">
    <cfRule type="cellIs" dxfId="326" priority="326" stopIfTrue="1" operator="lessThan">
      <formula>0</formula>
    </cfRule>
  </conditionalFormatting>
  <conditionalFormatting sqref="J50">
    <cfRule type="cellIs" dxfId="325" priority="325" stopIfTrue="1" operator="lessThan">
      <formula>0</formula>
    </cfRule>
  </conditionalFormatting>
  <conditionalFormatting sqref="L24:O24">
    <cfRule type="cellIs" dxfId="324" priority="324" stopIfTrue="1" operator="lessThan">
      <formula>0</formula>
    </cfRule>
  </conditionalFormatting>
  <conditionalFormatting sqref="K27:O27">
    <cfRule type="cellIs" dxfId="323" priority="323" stopIfTrue="1" operator="lessThan">
      <formula>0</formula>
    </cfRule>
  </conditionalFormatting>
  <conditionalFormatting sqref="K31:O31">
    <cfRule type="cellIs" dxfId="322" priority="322" stopIfTrue="1" operator="lessThan">
      <formula>0</formula>
    </cfRule>
  </conditionalFormatting>
  <conditionalFormatting sqref="K35:O35">
    <cfRule type="cellIs" dxfId="321" priority="321" stopIfTrue="1" operator="lessThan">
      <formula>0</formula>
    </cfRule>
  </conditionalFormatting>
  <conditionalFormatting sqref="K39:O39">
    <cfRule type="cellIs" dxfId="320" priority="320" stopIfTrue="1" operator="lessThan">
      <formula>0</formula>
    </cfRule>
  </conditionalFormatting>
  <conditionalFormatting sqref="K42:O42">
    <cfRule type="cellIs" dxfId="319" priority="319" stopIfTrue="1" operator="lessThan">
      <formula>0</formula>
    </cfRule>
  </conditionalFormatting>
  <conditionalFormatting sqref="J36">
    <cfRule type="cellIs" dxfId="318" priority="318" stopIfTrue="1" operator="lessThan">
      <formula>0</formula>
    </cfRule>
  </conditionalFormatting>
  <conditionalFormatting sqref="K36:O36">
    <cfRule type="cellIs" dxfId="317" priority="317" stopIfTrue="1" operator="lessThan">
      <formula>0</formula>
    </cfRule>
  </conditionalFormatting>
  <conditionalFormatting sqref="J45">
    <cfRule type="cellIs" dxfId="316" priority="316" stopIfTrue="1" operator="lessThan">
      <formula>0</formula>
    </cfRule>
  </conditionalFormatting>
  <conditionalFormatting sqref="K45:O45">
    <cfRule type="cellIs" dxfId="315" priority="315" stopIfTrue="1" operator="lessThan">
      <formula>0</formula>
    </cfRule>
  </conditionalFormatting>
  <conditionalFormatting sqref="J46">
    <cfRule type="cellIs" dxfId="314" priority="314" stopIfTrue="1" operator="lessThan">
      <formula>0</formula>
    </cfRule>
  </conditionalFormatting>
  <conditionalFormatting sqref="K46:O46">
    <cfRule type="cellIs" dxfId="313" priority="313" stopIfTrue="1" operator="lessThan">
      <formula>0</formula>
    </cfRule>
  </conditionalFormatting>
  <conditionalFormatting sqref="J49">
    <cfRule type="cellIs" dxfId="312" priority="312" stopIfTrue="1" operator="lessThan">
      <formula>0</formula>
    </cfRule>
  </conditionalFormatting>
  <conditionalFormatting sqref="K49:O49">
    <cfRule type="cellIs" dxfId="311" priority="311" stopIfTrue="1" operator="lessThan">
      <formula>0</formula>
    </cfRule>
  </conditionalFormatting>
  <conditionalFormatting sqref="J51">
    <cfRule type="cellIs" dxfId="310" priority="310" stopIfTrue="1" operator="lessThan">
      <formula>0</formula>
    </cfRule>
  </conditionalFormatting>
  <conditionalFormatting sqref="K51:O51">
    <cfRule type="cellIs" dxfId="309" priority="309" stopIfTrue="1" operator="lessThan">
      <formula>0</formula>
    </cfRule>
  </conditionalFormatting>
  <conditionalFormatting sqref="J52">
    <cfRule type="cellIs" dxfId="308" priority="308" stopIfTrue="1" operator="lessThan">
      <formula>0</formula>
    </cfRule>
  </conditionalFormatting>
  <conditionalFormatting sqref="K52:O52">
    <cfRule type="cellIs" dxfId="307" priority="307" stopIfTrue="1" operator="lessThan">
      <formula>0</formula>
    </cfRule>
  </conditionalFormatting>
  <conditionalFormatting sqref="J53">
    <cfRule type="cellIs" dxfId="306" priority="306" stopIfTrue="1" operator="lessThan">
      <formula>0</formula>
    </cfRule>
  </conditionalFormatting>
  <conditionalFormatting sqref="K53:O53">
    <cfRule type="cellIs" dxfId="305" priority="305" stopIfTrue="1" operator="lessThan">
      <formula>0</formula>
    </cfRule>
  </conditionalFormatting>
  <conditionalFormatting sqref="P23">
    <cfRule type="cellIs" dxfId="304" priority="304" stopIfTrue="1" operator="lessThan">
      <formula>0</formula>
    </cfRule>
  </conditionalFormatting>
  <conditionalFormatting sqref="P26">
    <cfRule type="cellIs" dxfId="303" priority="303" stopIfTrue="1" operator="lessThan">
      <formula>0</formula>
    </cfRule>
  </conditionalFormatting>
  <conditionalFormatting sqref="P28">
    <cfRule type="cellIs" dxfId="302" priority="302" stopIfTrue="1" operator="lessThan">
      <formula>0</formula>
    </cfRule>
  </conditionalFormatting>
  <conditionalFormatting sqref="P30">
    <cfRule type="cellIs" dxfId="301" priority="301" stopIfTrue="1" operator="lessThan">
      <formula>0</formula>
    </cfRule>
  </conditionalFormatting>
  <conditionalFormatting sqref="P32">
    <cfRule type="cellIs" dxfId="300" priority="300" stopIfTrue="1" operator="lessThan">
      <formula>0</formula>
    </cfRule>
  </conditionalFormatting>
  <conditionalFormatting sqref="P34">
    <cfRule type="cellIs" dxfId="299" priority="299" stopIfTrue="1" operator="lessThan">
      <formula>0</formula>
    </cfRule>
  </conditionalFormatting>
  <conditionalFormatting sqref="P38">
    <cfRule type="cellIs" dxfId="298" priority="298" stopIfTrue="1" operator="lessThan">
      <formula>0</formula>
    </cfRule>
  </conditionalFormatting>
  <conditionalFormatting sqref="P41">
    <cfRule type="cellIs" dxfId="297" priority="297" stopIfTrue="1" operator="lessThan">
      <formula>0</formula>
    </cfRule>
  </conditionalFormatting>
  <conditionalFormatting sqref="P43">
    <cfRule type="cellIs" dxfId="296" priority="296" stopIfTrue="1" operator="lessThan">
      <formula>0</formula>
    </cfRule>
  </conditionalFormatting>
  <conditionalFormatting sqref="P47">
    <cfRule type="cellIs" dxfId="295" priority="295" stopIfTrue="1" operator="lessThan">
      <formula>0</formula>
    </cfRule>
  </conditionalFormatting>
  <conditionalFormatting sqref="P50">
    <cfRule type="cellIs" dxfId="294" priority="294" stopIfTrue="1" operator="lessThan">
      <formula>0</formula>
    </cfRule>
  </conditionalFormatting>
  <conditionalFormatting sqref="R24:T24">
    <cfRule type="cellIs" dxfId="293" priority="293" stopIfTrue="1" operator="lessThan">
      <formula>0</formula>
    </cfRule>
  </conditionalFormatting>
  <conditionalFormatting sqref="Q27:T27">
    <cfRule type="cellIs" dxfId="292" priority="292" stopIfTrue="1" operator="lessThan">
      <formula>0</formula>
    </cfRule>
  </conditionalFormatting>
  <conditionalFormatting sqref="Q31:T31">
    <cfRule type="cellIs" dxfId="291" priority="291" stopIfTrue="1" operator="lessThan">
      <formula>0</formula>
    </cfRule>
  </conditionalFormatting>
  <conditionalFormatting sqref="Q35:T35">
    <cfRule type="cellIs" dxfId="290" priority="290" stopIfTrue="1" operator="lessThan">
      <formula>0</formula>
    </cfRule>
  </conditionalFormatting>
  <conditionalFormatting sqref="Q39:T39">
    <cfRule type="cellIs" dxfId="289" priority="289" stopIfTrue="1" operator="lessThan">
      <formula>0</formula>
    </cfRule>
  </conditionalFormatting>
  <conditionalFormatting sqref="Q42:T42">
    <cfRule type="cellIs" dxfId="288" priority="288" stopIfTrue="1" operator="lessThan">
      <formula>0</formula>
    </cfRule>
  </conditionalFormatting>
  <conditionalFormatting sqref="P36">
    <cfRule type="cellIs" dxfId="287" priority="287" stopIfTrue="1" operator="lessThan">
      <formula>0</formula>
    </cfRule>
  </conditionalFormatting>
  <conditionalFormatting sqref="Q36:T36">
    <cfRule type="cellIs" dxfId="286" priority="286" stopIfTrue="1" operator="lessThan">
      <formula>0</formula>
    </cfRule>
  </conditionalFormatting>
  <conditionalFormatting sqref="P45">
    <cfRule type="cellIs" dxfId="285" priority="285" stopIfTrue="1" operator="lessThan">
      <formula>0</formula>
    </cfRule>
  </conditionalFormatting>
  <conditionalFormatting sqref="Q45:T45">
    <cfRule type="cellIs" dxfId="284" priority="284" stopIfTrue="1" operator="lessThan">
      <formula>0</formula>
    </cfRule>
  </conditionalFormatting>
  <conditionalFormatting sqref="P46">
    <cfRule type="cellIs" dxfId="283" priority="283" stopIfTrue="1" operator="lessThan">
      <formula>0</formula>
    </cfRule>
  </conditionalFormatting>
  <conditionalFormatting sqref="Q46:T46">
    <cfRule type="cellIs" dxfId="282" priority="282" stopIfTrue="1" operator="lessThan">
      <formula>0</formula>
    </cfRule>
  </conditionalFormatting>
  <conditionalFormatting sqref="P49">
    <cfRule type="cellIs" dxfId="281" priority="281" stopIfTrue="1" operator="lessThan">
      <formula>0</formula>
    </cfRule>
  </conditionalFormatting>
  <conditionalFormatting sqref="Q49:T49">
    <cfRule type="cellIs" dxfId="280" priority="280" stopIfTrue="1" operator="lessThan">
      <formula>0</formula>
    </cfRule>
  </conditionalFormatting>
  <conditionalFormatting sqref="P51">
    <cfRule type="cellIs" dxfId="279" priority="279" stopIfTrue="1" operator="lessThan">
      <formula>0</formula>
    </cfRule>
  </conditionalFormatting>
  <conditionalFormatting sqref="Q51:T51">
    <cfRule type="cellIs" dxfId="278" priority="278" stopIfTrue="1" operator="lessThan">
      <formula>0</formula>
    </cfRule>
  </conditionalFormatting>
  <conditionalFormatting sqref="P52">
    <cfRule type="cellIs" dxfId="277" priority="277" stopIfTrue="1" operator="lessThan">
      <formula>0</formula>
    </cfRule>
  </conditionalFormatting>
  <conditionalFormatting sqref="Q52:T52">
    <cfRule type="cellIs" dxfId="276" priority="276" stopIfTrue="1" operator="lessThan">
      <formula>0</formula>
    </cfRule>
  </conditionalFormatting>
  <conditionalFormatting sqref="P53">
    <cfRule type="cellIs" dxfId="275" priority="275" stopIfTrue="1" operator="lessThan">
      <formula>0</formula>
    </cfRule>
  </conditionalFormatting>
  <conditionalFormatting sqref="Q53:T53">
    <cfRule type="cellIs" dxfId="274" priority="274" stopIfTrue="1" operator="lessThan">
      <formula>0</formula>
    </cfRule>
  </conditionalFormatting>
  <conditionalFormatting sqref="U23">
    <cfRule type="cellIs" dxfId="273" priority="273" stopIfTrue="1" operator="lessThan">
      <formula>0</formula>
    </cfRule>
  </conditionalFormatting>
  <conditionalFormatting sqref="U26">
    <cfRule type="cellIs" dxfId="272" priority="272" stopIfTrue="1" operator="lessThan">
      <formula>0</formula>
    </cfRule>
  </conditionalFormatting>
  <conditionalFormatting sqref="U28">
    <cfRule type="cellIs" dxfId="271" priority="271" stopIfTrue="1" operator="lessThan">
      <formula>0</formula>
    </cfRule>
  </conditionalFormatting>
  <conditionalFormatting sqref="U30">
    <cfRule type="cellIs" dxfId="270" priority="270" stopIfTrue="1" operator="lessThan">
      <formula>0</formula>
    </cfRule>
  </conditionalFormatting>
  <conditionalFormatting sqref="U32">
    <cfRule type="cellIs" dxfId="269" priority="269" stopIfTrue="1" operator="lessThan">
      <formula>0</formula>
    </cfRule>
  </conditionalFormatting>
  <conditionalFormatting sqref="U34">
    <cfRule type="cellIs" dxfId="268" priority="268" stopIfTrue="1" operator="lessThan">
      <formula>0</formula>
    </cfRule>
  </conditionalFormatting>
  <conditionalFormatting sqref="U38">
    <cfRule type="cellIs" dxfId="267" priority="267" stopIfTrue="1" operator="lessThan">
      <formula>0</formula>
    </cfRule>
  </conditionalFormatting>
  <conditionalFormatting sqref="U41">
    <cfRule type="cellIs" dxfId="266" priority="266" stopIfTrue="1" operator="lessThan">
      <formula>0</formula>
    </cfRule>
  </conditionalFormatting>
  <conditionalFormatting sqref="U43">
    <cfRule type="cellIs" dxfId="265" priority="265" stopIfTrue="1" operator="lessThan">
      <formula>0</formula>
    </cfRule>
  </conditionalFormatting>
  <conditionalFormatting sqref="U47">
    <cfRule type="cellIs" dxfId="264" priority="264" stopIfTrue="1" operator="lessThan">
      <formula>0</formula>
    </cfRule>
  </conditionalFormatting>
  <conditionalFormatting sqref="U50">
    <cfRule type="cellIs" dxfId="263" priority="263" stopIfTrue="1" operator="lessThan">
      <formula>0</formula>
    </cfRule>
  </conditionalFormatting>
  <conditionalFormatting sqref="V24:W24">
    <cfRule type="cellIs" dxfId="262" priority="262" stopIfTrue="1" operator="lessThan">
      <formula>0</formula>
    </cfRule>
  </conditionalFormatting>
  <conditionalFormatting sqref="V27:W27">
    <cfRule type="cellIs" dxfId="261" priority="261" stopIfTrue="1" operator="lessThan">
      <formula>0</formula>
    </cfRule>
  </conditionalFormatting>
  <conditionalFormatting sqref="V31:W31">
    <cfRule type="cellIs" dxfId="260" priority="260" stopIfTrue="1" operator="lessThan">
      <formula>0</formula>
    </cfRule>
  </conditionalFormatting>
  <conditionalFormatting sqref="V35:W35">
    <cfRule type="cellIs" dxfId="259" priority="259" stopIfTrue="1" operator="lessThan">
      <formula>0</formula>
    </cfRule>
  </conditionalFormatting>
  <conditionalFormatting sqref="V39:W39">
    <cfRule type="cellIs" dxfId="258" priority="258" stopIfTrue="1" operator="lessThan">
      <formula>0</formula>
    </cfRule>
  </conditionalFormatting>
  <conditionalFormatting sqref="V42:W42">
    <cfRule type="cellIs" dxfId="257" priority="257" stopIfTrue="1" operator="lessThan">
      <formula>0</formula>
    </cfRule>
  </conditionalFormatting>
  <conditionalFormatting sqref="U36">
    <cfRule type="cellIs" dxfId="256" priority="256" stopIfTrue="1" operator="lessThan">
      <formula>0</formula>
    </cfRule>
  </conditionalFormatting>
  <conditionalFormatting sqref="V36:W36">
    <cfRule type="cellIs" dxfId="255" priority="255" stopIfTrue="1" operator="lessThan">
      <formula>0</formula>
    </cfRule>
  </conditionalFormatting>
  <conditionalFormatting sqref="U45">
    <cfRule type="cellIs" dxfId="254" priority="254" stopIfTrue="1" operator="lessThan">
      <formula>0</formula>
    </cfRule>
  </conditionalFormatting>
  <conditionalFormatting sqref="V45:W45">
    <cfRule type="cellIs" dxfId="253" priority="253" stopIfTrue="1" operator="lessThan">
      <formula>0</formula>
    </cfRule>
  </conditionalFormatting>
  <conditionalFormatting sqref="U46">
    <cfRule type="cellIs" dxfId="252" priority="252" stopIfTrue="1" operator="lessThan">
      <formula>0</formula>
    </cfRule>
  </conditionalFormatting>
  <conditionalFormatting sqref="V46:W46">
    <cfRule type="cellIs" dxfId="251" priority="251" stopIfTrue="1" operator="lessThan">
      <formula>0</formula>
    </cfRule>
  </conditionalFormatting>
  <conditionalFormatting sqref="U49">
    <cfRule type="cellIs" dxfId="250" priority="250" stopIfTrue="1" operator="lessThan">
      <formula>0</formula>
    </cfRule>
  </conditionalFormatting>
  <conditionalFormatting sqref="V49:W49">
    <cfRule type="cellIs" dxfId="249" priority="249" stopIfTrue="1" operator="lessThan">
      <formula>0</formula>
    </cfRule>
  </conditionalFormatting>
  <conditionalFormatting sqref="U51">
    <cfRule type="cellIs" dxfId="248" priority="248" stopIfTrue="1" operator="lessThan">
      <formula>0</formula>
    </cfRule>
  </conditionalFormatting>
  <conditionalFormatting sqref="V51:W51">
    <cfRule type="cellIs" dxfId="247" priority="247" stopIfTrue="1" operator="lessThan">
      <formula>0</formula>
    </cfRule>
  </conditionalFormatting>
  <conditionalFormatting sqref="U52">
    <cfRule type="cellIs" dxfId="246" priority="246" stopIfTrue="1" operator="lessThan">
      <formula>0</formula>
    </cfRule>
  </conditionalFormatting>
  <conditionalFormatting sqref="V52:W52">
    <cfRule type="cellIs" dxfId="245" priority="245" stopIfTrue="1" operator="lessThan">
      <formula>0</formula>
    </cfRule>
  </conditionalFormatting>
  <conditionalFormatting sqref="U53">
    <cfRule type="cellIs" dxfId="244" priority="244" stopIfTrue="1" operator="lessThan">
      <formula>0</formula>
    </cfRule>
  </conditionalFormatting>
  <conditionalFormatting sqref="V53:W53">
    <cfRule type="cellIs" dxfId="243" priority="243" stopIfTrue="1" operator="lessThan">
      <formula>0</formula>
    </cfRule>
  </conditionalFormatting>
  <conditionalFormatting sqref="X23">
    <cfRule type="cellIs" dxfId="242" priority="242" stopIfTrue="1" operator="lessThan">
      <formula>0</formula>
    </cfRule>
  </conditionalFormatting>
  <conditionalFormatting sqref="X26">
    <cfRule type="cellIs" dxfId="241" priority="241" stopIfTrue="1" operator="lessThan">
      <formula>0</formula>
    </cfRule>
  </conditionalFormatting>
  <conditionalFormatting sqref="X28">
    <cfRule type="cellIs" dxfId="240" priority="240" stopIfTrue="1" operator="lessThan">
      <formula>0</formula>
    </cfRule>
  </conditionalFormatting>
  <conditionalFormatting sqref="X30">
    <cfRule type="cellIs" dxfId="239" priority="239" stopIfTrue="1" operator="lessThan">
      <formula>0</formula>
    </cfRule>
  </conditionalFormatting>
  <conditionalFormatting sqref="X32">
    <cfRule type="cellIs" dxfId="238" priority="238" stopIfTrue="1" operator="lessThan">
      <formula>0</formula>
    </cfRule>
  </conditionalFormatting>
  <conditionalFormatting sqref="X34">
    <cfRule type="cellIs" dxfId="237" priority="237" stopIfTrue="1" operator="lessThan">
      <formula>0</formula>
    </cfRule>
  </conditionalFormatting>
  <conditionalFormatting sqref="X38">
    <cfRule type="cellIs" dxfId="236" priority="236" stopIfTrue="1" operator="lessThan">
      <formula>0</formula>
    </cfRule>
  </conditionalFormatting>
  <conditionalFormatting sqref="X41">
    <cfRule type="cellIs" dxfId="235" priority="235" stopIfTrue="1" operator="lessThan">
      <formula>0</formula>
    </cfRule>
  </conditionalFormatting>
  <conditionalFormatting sqref="X43">
    <cfRule type="cellIs" dxfId="234" priority="234" stopIfTrue="1" operator="lessThan">
      <formula>0</formula>
    </cfRule>
  </conditionalFormatting>
  <conditionalFormatting sqref="X47">
    <cfRule type="cellIs" dxfId="233" priority="233" stopIfTrue="1" operator="lessThan">
      <formula>0</formula>
    </cfRule>
  </conditionalFormatting>
  <conditionalFormatting sqref="X50">
    <cfRule type="cellIs" dxfId="232" priority="232" stopIfTrue="1" operator="lessThan">
      <formula>0</formula>
    </cfRule>
  </conditionalFormatting>
  <conditionalFormatting sqref="Y24:Z24">
    <cfRule type="cellIs" dxfId="231" priority="231" stopIfTrue="1" operator="lessThan">
      <formula>0</formula>
    </cfRule>
  </conditionalFormatting>
  <conditionalFormatting sqref="Y27:Z27">
    <cfRule type="cellIs" dxfId="230" priority="230" stopIfTrue="1" operator="lessThan">
      <formula>0</formula>
    </cfRule>
  </conditionalFormatting>
  <conditionalFormatting sqref="Y31:Z31">
    <cfRule type="cellIs" dxfId="229" priority="229" stopIfTrue="1" operator="lessThan">
      <formula>0</formula>
    </cfRule>
  </conditionalFormatting>
  <conditionalFormatting sqref="Y35:Z35">
    <cfRule type="cellIs" dxfId="228" priority="228" stopIfTrue="1" operator="lessThan">
      <formula>0</formula>
    </cfRule>
  </conditionalFormatting>
  <conditionalFormatting sqref="Y39:Z39">
    <cfRule type="cellIs" dxfId="227" priority="227" stopIfTrue="1" operator="lessThan">
      <formula>0</formula>
    </cfRule>
  </conditionalFormatting>
  <conditionalFormatting sqref="Y42:Z42">
    <cfRule type="cellIs" dxfId="226" priority="226" stopIfTrue="1" operator="lessThan">
      <formula>0</formula>
    </cfRule>
  </conditionalFormatting>
  <conditionalFormatting sqref="X36">
    <cfRule type="cellIs" dxfId="225" priority="225" stopIfTrue="1" operator="lessThan">
      <formula>0</formula>
    </cfRule>
  </conditionalFormatting>
  <conditionalFormatting sqref="Y36:Z36">
    <cfRule type="cellIs" dxfId="224" priority="224" stopIfTrue="1" operator="lessThan">
      <formula>0</formula>
    </cfRule>
  </conditionalFormatting>
  <conditionalFormatting sqref="X45">
    <cfRule type="cellIs" dxfId="223" priority="223" stopIfTrue="1" operator="lessThan">
      <formula>0</formula>
    </cfRule>
  </conditionalFormatting>
  <conditionalFormatting sqref="Y45:Z45">
    <cfRule type="cellIs" dxfId="222" priority="222" stopIfTrue="1" operator="lessThan">
      <formula>0</formula>
    </cfRule>
  </conditionalFormatting>
  <conditionalFormatting sqref="X46">
    <cfRule type="cellIs" dxfId="221" priority="221" stopIfTrue="1" operator="lessThan">
      <formula>0</formula>
    </cfRule>
  </conditionalFormatting>
  <conditionalFormatting sqref="Y46:Z46">
    <cfRule type="cellIs" dxfId="220" priority="220" stopIfTrue="1" operator="lessThan">
      <formula>0</formula>
    </cfRule>
  </conditionalFormatting>
  <conditionalFormatting sqref="X49">
    <cfRule type="cellIs" dxfId="219" priority="219" stopIfTrue="1" operator="lessThan">
      <formula>0</formula>
    </cfRule>
  </conditionalFormatting>
  <conditionalFormatting sqref="Y49:Z49">
    <cfRule type="cellIs" dxfId="218" priority="218" stopIfTrue="1" operator="lessThan">
      <formula>0</formula>
    </cfRule>
  </conditionalFormatting>
  <conditionalFormatting sqref="X51">
    <cfRule type="cellIs" dxfId="217" priority="217" stopIfTrue="1" operator="lessThan">
      <formula>0</formula>
    </cfRule>
  </conditionalFormatting>
  <conditionalFormatting sqref="Y51:Z51">
    <cfRule type="cellIs" dxfId="216" priority="216" stopIfTrue="1" operator="lessThan">
      <formula>0</formula>
    </cfRule>
  </conditionalFormatting>
  <conditionalFormatting sqref="X52">
    <cfRule type="cellIs" dxfId="215" priority="215" stopIfTrue="1" operator="lessThan">
      <formula>0</formula>
    </cfRule>
  </conditionalFormatting>
  <conditionalFormatting sqref="Y52:Z52">
    <cfRule type="cellIs" dxfId="214" priority="214" stopIfTrue="1" operator="lessThan">
      <formula>0</formula>
    </cfRule>
  </conditionalFormatting>
  <conditionalFormatting sqref="X53">
    <cfRule type="cellIs" dxfId="213" priority="213" stopIfTrue="1" operator="lessThan">
      <formula>0</formula>
    </cfRule>
  </conditionalFormatting>
  <conditionalFormatting sqref="Y53:Z53">
    <cfRule type="cellIs" dxfId="212" priority="212" stopIfTrue="1" operator="lessThan">
      <formula>0</formula>
    </cfRule>
  </conditionalFormatting>
  <conditionalFormatting sqref="AA23">
    <cfRule type="cellIs" dxfId="211" priority="211" stopIfTrue="1" operator="lessThan">
      <formula>0</formula>
    </cfRule>
  </conditionalFormatting>
  <conditionalFormatting sqref="AA26">
    <cfRule type="cellIs" dxfId="210" priority="210" stopIfTrue="1" operator="lessThan">
      <formula>0</formula>
    </cfRule>
  </conditionalFormatting>
  <conditionalFormatting sqref="AA28">
    <cfRule type="cellIs" dxfId="209" priority="209" stopIfTrue="1" operator="lessThan">
      <formula>0</formula>
    </cfRule>
  </conditionalFormatting>
  <conditionalFormatting sqref="AA30">
    <cfRule type="cellIs" dxfId="208" priority="208" stopIfTrue="1" operator="lessThan">
      <formula>0</formula>
    </cfRule>
  </conditionalFormatting>
  <conditionalFormatting sqref="AA32">
    <cfRule type="cellIs" dxfId="207" priority="207" stopIfTrue="1" operator="lessThan">
      <formula>0</formula>
    </cfRule>
  </conditionalFormatting>
  <conditionalFormatting sqref="AA34">
    <cfRule type="cellIs" dxfId="206" priority="206" stopIfTrue="1" operator="lessThan">
      <formula>0</formula>
    </cfRule>
  </conditionalFormatting>
  <conditionalFormatting sqref="AA38">
    <cfRule type="cellIs" dxfId="205" priority="205" stopIfTrue="1" operator="lessThan">
      <formula>0</formula>
    </cfRule>
  </conditionalFormatting>
  <conditionalFormatting sqref="AA41">
    <cfRule type="cellIs" dxfId="204" priority="204" stopIfTrue="1" operator="lessThan">
      <formula>0</formula>
    </cfRule>
  </conditionalFormatting>
  <conditionalFormatting sqref="AA43">
    <cfRule type="cellIs" dxfId="203" priority="203" stopIfTrue="1" operator="lessThan">
      <formula>0</formula>
    </cfRule>
  </conditionalFormatting>
  <conditionalFormatting sqref="AA47">
    <cfRule type="cellIs" dxfId="202" priority="202" stopIfTrue="1" operator="lessThan">
      <formula>0</formula>
    </cfRule>
  </conditionalFormatting>
  <conditionalFormatting sqref="AA50">
    <cfRule type="cellIs" dxfId="201" priority="201" stopIfTrue="1" operator="lessThan">
      <formula>0</formula>
    </cfRule>
  </conditionalFormatting>
  <conditionalFormatting sqref="AB24:AC24">
    <cfRule type="cellIs" dxfId="200" priority="200" stopIfTrue="1" operator="lessThan">
      <formula>0</formula>
    </cfRule>
  </conditionalFormatting>
  <conditionalFormatting sqref="AB27:AC27">
    <cfRule type="cellIs" dxfId="199" priority="199" stopIfTrue="1" operator="lessThan">
      <formula>0</formula>
    </cfRule>
  </conditionalFormatting>
  <conditionalFormatting sqref="AB31:AC31">
    <cfRule type="cellIs" dxfId="198" priority="198" stopIfTrue="1" operator="lessThan">
      <formula>0</formula>
    </cfRule>
  </conditionalFormatting>
  <conditionalFormatting sqref="AB35:AC35">
    <cfRule type="cellIs" dxfId="197" priority="197" stopIfTrue="1" operator="lessThan">
      <formula>0</formula>
    </cfRule>
  </conditionalFormatting>
  <conditionalFormatting sqref="AB39:AC39">
    <cfRule type="cellIs" dxfId="196" priority="196" stopIfTrue="1" operator="lessThan">
      <formula>0</formula>
    </cfRule>
  </conditionalFormatting>
  <conditionalFormatting sqref="AB42:AC42">
    <cfRule type="cellIs" dxfId="195" priority="195" stopIfTrue="1" operator="lessThan">
      <formula>0</formula>
    </cfRule>
  </conditionalFormatting>
  <conditionalFormatting sqref="AA36">
    <cfRule type="cellIs" dxfId="194" priority="194" stopIfTrue="1" operator="lessThan">
      <formula>0</formula>
    </cfRule>
  </conditionalFormatting>
  <conditionalFormatting sqref="AB36:AC36">
    <cfRule type="cellIs" dxfId="193" priority="193" stopIfTrue="1" operator="lessThan">
      <formula>0</formula>
    </cfRule>
  </conditionalFormatting>
  <conditionalFormatting sqref="AA45">
    <cfRule type="cellIs" dxfId="192" priority="192" stopIfTrue="1" operator="lessThan">
      <formula>0</formula>
    </cfRule>
  </conditionalFormatting>
  <conditionalFormatting sqref="AB45:AC45">
    <cfRule type="cellIs" dxfId="191" priority="191" stopIfTrue="1" operator="lessThan">
      <formula>0</formula>
    </cfRule>
  </conditionalFormatting>
  <conditionalFormatting sqref="AA46">
    <cfRule type="cellIs" dxfId="190" priority="190" stopIfTrue="1" operator="lessThan">
      <formula>0</formula>
    </cfRule>
  </conditionalFormatting>
  <conditionalFormatting sqref="AB46:AC46">
    <cfRule type="cellIs" dxfId="189" priority="189" stopIfTrue="1" operator="lessThan">
      <formula>0</formula>
    </cfRule>
  </conditionalFormatting>
  <conditionalFormatting sqref="AA49">
    <cfRule type="cellIs" dxfId="188" priority="188" stopIfTrue="1" operator="lessThan">
      <formula>0</formula>
    </cfRule>
  </conditionalFormatting>
  <conditionalFormatting sqref="AB49:AC49">
    <cfRule type="cellIs" dxfId="187" priority="187" stopIfTrue="1" operator="lessThan">
      <formula>0</formula>
    </cfRule>
  </conditionalFormatting>
  <conditionalFormatting sqref="AA51">
    <cfRule type="cellIs" dxfId="186" priority="186" stopIfTrue="1" operator="lessThan">
      <formula>0</formula>
    </cfRule>
  </conditionalFormatting>
  <conditionalFormatting sqref="AB51:AC51">
    <cfRule type="cellIs" dxfId="185" priority="185" stopIfTrue="1" operator="lessThan">
      <formula>0</formula>
    </cfRule>
  </conditionalFormatting>
  <conditionalFormatting sqref="AA52">
    <cfRule type="cellIs" dxfId="184" priority="184" stopIfTrue="1" operator="lessThan">
      <formula>0</formula>
    </cfRule>
  </conditionalFormatting>
  <conditionalFormatting sqref="AB52:AC52">
    <cfRule type="cellIs" dxfId="183" priority="183" stopIfTrue="1" operator="lessThan">
      <formula>0</formula>
    </cfRule>
  </conditionalFormatting>
  <conditionalFormatting sqref="AA53">
    <cfRule type="cellIs" dxfId="182" priority="182" stopIfTrue="1" operator="lessThan">
      <formula>0</formula>
    </cfRule>
  </conditionalFormatting>
  <conditionalFormatting sqref="AB53:AC53">
    <cfRule type="cellIs" dxfId="181" priority="181" stopIfTrue="1" operator="lessThan">
      <formula>0</formula>
    </cfRule>
  </conditionalFormatting>
  <conditionalFormatting sqref="AN23">
    <cfRule type="cellIs" dxfId="180" priority="180" stopIfTrue="1" operator="lessThan">
      <formula>0</formula>
    </cfRule>
  </conditionalFormatting>
  <conditionalFormatting sqref="AN26">
    <cfRule type="cellIs" dxfId="179" priority="179" stopIfTrue="1" operator="lessThan">
      <formula>0</formula>
    </cfRule>
  </conditionalFormatting>
  <conditionalFormatting sqref="AN28">
    <cfRule type="cellIs" dxfId="178" priority="178" stopIfTrue="1" operator="lessThan">
      <formula>0</formula>
    </cfRule>
  </conditionalFormatting>
  <conditionalFormatting sqref="AN30">
    <cfRule type="cellIs" dxfId="177" priority="177" stopIfTrue="1" operator="lessThan">
      <formula>0</formula>
    </cfRule>
  </conditionalFormatting>
  <conditionalFormatting sqref="AN32">
    <cfRule type="cellIs" dxfId="176" priority="176" stopIfTrue="1" operator="lessThan">
      <formula>0</formula>
    </cfRule>
  </conditionalFormatting>
  <conditionalFormatting sqref="AN34">
    <cfRule type="cellIs" dxfId="175" priority="175" stopIfTrue="1" operator="lessThan">
      <formula>0</formula>
    </cfRule>
  </conditionalFormatting>
  <conditionalFormatting sqref="AN38">
    <cfRule type="cellIs" dxfId="174" priority="174" stopIfTrue="1" operator="lessThan">
      <formula>0</formula>
    </cfRule>
  </conditionalFormatting>
  <conditionalFormatting sqref="AN41">
    <cfRule type="cellIs" dxfId="173" priority="173" stopIfTrue="1" operator="lessThan">
      <formula>0</formula>
    </cfRule>
  </conditionalFormatting>
  <conditionalFormatting sqref="AN43">
    <cfRule type="cellIs" dxfId="172" priority="172" stopIfTrue="1" operator="lessThan">
      <formula>0</formula>
    </cfRule>
  </conditionalFormatting>
  <conditionalFormatting sqref="AN47">
    <cfRule type="cellIs" dxfId="171" priority="171" stopIfTrue="1" operator="lessThan">
      <formula>0</formula>
    </cfRule>
  </conditionalFormatting>
  <conditionalFormatting sqref="AN50">
    <cfRule type="cellIs" dxfId="170" priority="170" stopIfTrue="1" operator="lessThan">
      <formula>0</formula>
    </cfRule>
  </conditionalFormatting>
  <conditionalFormatting sqref="AO24:AR24">
    <cfRule type="cellIs" dxfId="169" priority="169" stopIfTrue="1" operator="lessThan">
      <formula>0</formula>
    </cfRule>
  </conditionalFormatting>
  <conditionalFormatting sqref="AO27:AR27">
    <cfRule type="cellIs" dxfId="168" priority="168" stopIfTrue="1" operator="lessThan">
      <formula>0</formula>
    </cfRule>
  </conditionalFormatting>
  <conditionalFormatting sqref="AO31:AR31">
    <cfRule type="cellIs" dxfId="167" priority="167" stopIfTrue="1" operator="lessThan">
      <formula>0</formula>
    </cfRule>
  </conditionalFormatting>
  <conditionalFormatting sqref="AO35:AR35">
    <cfRule type="cellIs" dxfId="166" priority="166" stopIfTrue="1" operator="lessThan">
      <formula>0</formula>
    </cfRule>
  </conditionalFormatting>
  <conditionalFormatting sqref="AO39:AR39">
    <cfRule type="cellIs" dxfId="165" priority="165" stopIfTrue="1" operator="lessThan">
      <formula>0</formula>
    </cfRule>
  </conditionalFormatting>
  <conditionalFormatting sqref="AO42:AR42">
    <cfRule type="cellIs" dxfId="164" priority="164" stopIfTrue="1" operator="lessThan">
      <formula>0</formula>
    </cfRule>
  </conditionalFormatting>
  <conditionalFormatting sqref="AN36">
    <cfRule type="cellIs" dxfId="163" priority="163" stopIfTrue="1" operator="lessThan">
      <formula>0</formula>
    </cfRule>
  </conditionalFormatting>
  <conditionalFormatting sqref="AO36:AR36">
    <cfRule type="cellIs" dxfId="162" priority="162" stopIfTrue="1" operator="lessThan">
      <formula>0</formula>
    </cfRule>
  </conditionalFormatting>
  <conditionalFormatting sqref="AN45">
    <cfRule type="cellIs" dxfId="161" priority="161" stopIfTrue="1" operator="lessThan">
      <formula>0</formula>
    </cfRule>
  </conditionalFormatting>
  <conditionalFormatting sqref="AO45:AR45">
    <cfRule type="cellIs" dxfId="160" priority="160" stopIfTrue="1" operator="lessThan">
      <formula>0</formula>
    </cfRule>
  </conditionalFormatting>
  <conditionalFormatting sqref="AN46">
    <cfRule type="cellIs" dxfId="159" priority="159" stopIfTrue="1" operator="lessThan">
      <formula>0</formula>
    </cfRule>
  </conditionalFormatting>
  <conditionalFormatting sqref="AO46:AR46">
    <cfRule type="cellIs" dxfId="158" priority="158" stopIfTrue="1" operator="lessThan">
      <formula>0</formula>
    </cfRule>
  </conditionalFormatting>
  <conditionalFormatting sqref="AN49">
    <cfRule type="cellIs" dxfId="157" priority="157" stopIfTrue="1" operator="lessThan">
      <formula>0</formula>
    </cfRule>
  </conditionalFormatting>
  <conditionalFormatting sqref="AO49:AR49">
    <cfRule type="cellIs" dxfId="156" priority="156" stopIfTrue="1" operator="lessThan">
      <formula>0</formula>
    </cfRule>
  </conditionalFormatting>
  <conditionalFormatting sqref="AN51">
    <cfRule type="cellIs" dxfId="155" priority="155" stopIfTrue="1" operator="lessThan">
      <formula>0</formula>
    </cfRule>
  </conditionalFormatting>
  <conditionalFormatting sqref="AO51:AR51">
    <cfRule type="cellIs" dxfId="154" priority="154" stopIfTrue="1" operator="lessThan">
      <formula>0</formula>
    </cfRule>
  </conditionalFormatting>
  <conditionalFormatting sqref="AN52">
    <cfRule type="cellIs" dxfId="153" priority="153" stopIfTrue="1" operator="lessThan">
      <formula>0</formula>
    </cfRule>
  </conditionalFormatting>
  <conditionalFormatting sqref="AO52:AR52">
    <cfRule type="cellIs" dxfId="152" priority="152" stopIfTrue="1" operator="lessThan">
      <formula>0</formula>
    </cfRule>
  </conditionalFormatting>
  <conditionalFormatting sqref="AN53">
    <cfRule type="cellIs" dxfId="151" priority="151" stopIfTrue="1" operator="lessThan">
      <formula>0</formula>
    </cfRule>
  </conditionalFormatting>
  <conditionalFormatting sqref="AO53:AR53">
    <cfRule type="cellIs" dxfId="150" priority="150" stopIfTrue="1" operator="lessThan">
      <formula>0</formula>
    </cfRule>
  </conditionalFormatting>
  <conditionalFormatting sqref="AD23">
    <cfRule type="cellIs" dxfId="149" priority="149" stopIfTrue="1" operator="lessThan">
      <formula>0</formula>
    </cfRule>
  </conditionalFormatting>
  <conditionalFormatting sqref="AD26">
    <cfRule type="cellIs" dxfId="148" priority="148" stopIfTrue="1" operator="lessThan">
      <formula>0</formula>
    </cfRule>
  </conditionalFormatting>
  <conditionalFormatting sqref="AD28">
    <cfRule type="cellIs" dxfId="147" priority="147" stopIfTrue="1" operator="lessThan">
      <formula>0</formula>
    </cfRule>
  </conditionalFormatting>
  <conditionalFormatting sqref="AD30">
    <cfRule type="cellIs" dxfId="146" priority="146" stopIfTrue="1" operator="lessThan">
      <formula>0</formula>
    </cfRule>
  </conditionalFormatting>
  <conditionalFormatting sqref="AD32">
    <cfRule type="cellIs" dxfId="145" priority="145" stopIfTrue="1" operator="lessThan">
      <formula>0</formula>
    </cfRule>
  </conditionalFormatting>
  <conditionalFormatting sqref="AD34">
    <cfRule type="cellIs" dxfId="144" priority="144" stopIfTrue="1" operator="lessThan">
      <formula>0</formula>
    </cfRule>
  </conditionalFormatting>
  <conditionalFormatting sqref="AD38">
    <cfRule type="cellIs" dxfId="143" priority="143" stopIfTrue="1" operator="lessThan">
      <formula>0</formula>
    </cfRule>
  </conditionalFormatting>
  <conditionalFormatting sqref="AD41">
    <cfRule type="cellIs" dxfId="142" priority="142" stopIfTrue="1" operator="lessThan">
      <formula>0</formula>
    </cfRule>
  </conditionalFormatting>
  <conditionalFormatting sqref="AD47">
    <cfRule type="cellIs" dxfId="141" priority="140" stopIfTrue="1" operator="lessThan">
      <formula>0</formula>
    </cfRule>
  </conditionalFormatting>
  <conditionalFormatting sqref="AD50">
    <cfRule type="cellIs" dxfId="140" priority="139" stopIfTrue="1" operator="lessThan">
      <formula>0</formula>
    </cfRule>
  </conditionalFormatting>
  <conditionalFormatting sqref="AD36">
    <cfRule type="cellIs" dxfId="139" priority="138" stopIfTrue="1" operator="lessThan">
      <formula>0</formula>
    </cfRule>
  </conditionalFormatting>
  <conditionalFormatting sqref="AD45">
    <cfRule type="cellIs" dxfId="138" priority="137" stopIfTrue="1" operator="lessThan">
      <formula>0</formula>
    </cfRule>
  </conditionalFormatting>
  <conditionalFormatting sqref="AD46">
    <cfRule type="cellIs" dxfId="137" priority="136" stopIfTrue="1" operator="lessThan">
      <formula>0</formula>
    </cfRule>
  </conditionalFormatting>
  <conditionalFormatting sqref="AD49">
    <cfRule type="cellIs" dxfId="136" priority="135" stopIfTrue="1" operator="lessThan">
      <formula>0</formula>
    </cfRule>
  </conditionalFormatting>
  <conditionalFormatting sqref="AD51">
    <cfRule type="cellIs" dxfId="135" priority="134" stopIfTrue="1" operator="lessThan">
      <formula>0</formula>
    </cfRule>
  </conditionalFormatting>
  <conditionalFormatting sqref="AD52">
    <cfRule type="cellIs" dxfId="134" priority="133" stopIfTrue="1" operator="lessThan">
      <formula>0</formula>
    </cfRule>
  </conditionalFormatting>
  <conditionalFormatting sqref="AD53">
    <cfRule type="cellIs" dxfId="133" priority="132" stopIfTrue="1" operator="lessThan">
      <formula>0</formula>
    </cfRule>
  </conditionalFormatting>
  <conditionalFormatting sqref="AD56">
    <cfRule type="cellIs" dxfId="132" priority="131" stopIfTrue="1" operator="lessThan">
      <formula>0</formula>
    </cfRule>
  </conditionalFormatting>
  <conditionalFormatting sqref="AD57">
    <cfRule type="cellIs" dxfId="131" priority="130" stopIfTrue="1" operator="lessThan">
      <formula>0</formula>
    </cfRule>
  </conditionalFormatting>
  <conditionalFormatting sqref="AI23">
    <cfRule type="cellIs" dxfId="130" priority="129" stopIfTrue="1" operator="lessThan">
      <formula>0</formula>
    </cfRule>
  </conditionalFormatting>
  <conditionalFormatting sqref="AI26">
    <cfRule type="cellIs" dxfId="129" priority="128" stopIfTrue="1" operator="lessThan">
      <formula>0</formula>
    </cfRule>
  </conditionalFormatting>
  <conditionalFormatting sqref="AI28">
    <cfRule type="cellIs" dxfId="128" priority="127" stopIfTrue="1" operator="lessThan">
      <formula>0</formula>
    </cfRule>
  </conditionalFormatting>
  <conditionalFormatting sqref="AI30">
    <cfRule type="cellIs" dxfId="127" priority="126" stopIfTrue="1" operator="lessThan">
      <formula>0</formula>
    </cfRule>
  </conditionalFormatting>
  <conditionalFormatting sqref="AI32">
    <cfRule type="cellIs" dxfId="126" priority="125" stopIfTrue="1" operator="lessThan">
      <formula>0</formula>
    </cfRule>
  </conditionalFormatting>
  <conditionalFormatting sqref="AI34">
    <cfRule type="cellIs" dxfId="125" priority="124" stopIfTrue="1" operator="lessThan">
      <formula>0</formula>
    </cfRule>
  </conditionalFormatting>
  <conditionalFormatting sqref="AI38">
    <cfRule type="cellIs" dxfId="124" priority="123" stopIfTrue="1" operator="lessThan">
      <formula>0</formula>
    </cfRule>
  </conditionalFormatting>
  <conditionalFormatting sqref="AI41">
    <cfRule type="cellIs" dxfId="123" priority="122" stopIfTrue="1" operator="lessThan">
      <formula>0</formula>
    </cfRule>
  </conditionalFormatting>
  <conditionalFormatting sqref="AI43">
    <cfRule type="cellIs" dxfId="122" priority="121" stopIfTrue="1" operator="lessThan">
      <formula>0</formula>
    </cfRule>
  </conditionalFormatting>
  <conditionalFormatting sqref="AI47">
    <cfRule type="cellIs" dxfId="121" priority="120" stopIfTrue="1" operator="lessThan">
      <formula>0</formula>
    </cfRule>
  </conditionalFormatting>
  <conditionalFormatting sqref="AI50">
    <cfRule type="cellIs" dxfId="120" priority="119" stopIfTrue="1" operator="lessThan">
      <formula>0</formula>
    </cfRule>
  </conditionalFormatting>
  <conditionalFormatting sqref="AI36">
    <cfRule type="cellIs" dxfId="119" priority="118" stopIfTrue="1" operator="lessThan">
      <formula>0</formula>
    </cfRule>
  </conditionalFormatting>
  <conditionalFormatting sqref="AI45">
    <cfRule type="cellIs" dxfId="118" priority="117" stopIfTrue="1" operator="lessThan">
      <formula>0</formula>
    </cfRule>
  </conditionalFormatting>
  <conditionalFormatting sqref="AI46">
    <cfRule type="cellIs" dxfId="117" priority="116" stopIfTrue="1" operator="lessThan">
      <formula>0</formula>
    </cfRule>
  </conditionalFormatting>
  <conditionalFormatting sqref="AI49">
    <cfRule type="cellIs" dxfId="116" priority="115" stopIfTrue="1" operator="lessThan">
      <formula>0</formula>
    </cfRule>
  </conditionalFormatting>
  <conditionalFormatting sqref="AI51">
    <cfRule type="cellIs" dxfId="115" priority="114" stopIfTrue="1" operator="lessThan">
      <formula>0</formula>
    </cfRule>
  </conditionalFormatting>
  <conditionalFormatting sqref="AI52">
    <cfRule type="cellIs" dxfId="114" priority="113" stopIfTrue="1" operator="lessThan">
      <formula>0</formula>
    </cfRule>
  </conditionalFormatting>
  <conditionalFormatting sqref="AI53">
    <cfRule type="cellIs" dxfId="113" priority="112" stopIfTrue="1" operator="lessThan">
      <formula>0</formula>
    </cfRule>
  </conditionalFormatting>
  <conditionalFormatting sqref="AI56">
    <cfRule type="cellIs" dxfId="112" priority="111" stopIfTrue="1" operator="lessThan">
      <formula>0</formula>
    </cfRule>
  </conditionalFormatting>
  <conditionalFormatting sqref="AI57">
    <cfRule type="cellIs" dxfId="111" priority="110" stopIfTrue="1" operator="lessThan">
      <formula>0</formula>
    </cfRule>
  </conditionalFormatting>
  <conditionalFormatting sqref="AN56">
    <cfRule type="cellIs" dxfId="110" priority="109" stopIfTrue="1" operator="lessThan">
      <formula>0</formula>
    </cfRule>
  </conditionalFormatting>
  <conditionalFormatting sqref="AO56:AR56">
    <cfRule type="cellIs" dxfId="109" priority="108" stopIfTrue="1" operator="lessThan">
      <formula>0</formula>
    </cfRule>
  </conditionalFormatting>
  <conditionalFormatting sqref="AN57">
    <cfRule type="cellIs" dxfId="108" priority="107" stopIfTrue="1" operator="lessThan">
      <formula>0</formula>
    </cfRule>
  </conditionalFormatting>
  <conditionalFormatting sqref="AO57:AR57">
    <cfRule type="cellIs" dxfId="107" priority="106" stopIfTrue="1" operator="lessThan">
      <formula>0</formula>
    </cfRule>
  </conditionalFormatting>
  <conditionalFormatting sqref="J56">
    <cfRule type="cellIs" dxfId="106" priority="105" stopIfTrue="1" operator="lessThan">
      <formula>0</formula>
    </cfRule>
  </conditionalFormatting>
  <conditionalFormatting sqref="K56:O56">
    <cfRule type="cellIs" dxfId="105" priority="104" stopIfTrue="1" operator="lessThan">
      <formula>0</formula>
    </cfRule>
  </conditionalFormatting>
  <conditionalFormatting sqref="J57">
    <cfRule type="cellIs" dxfId="104" priority="103" stopIfTrue="1" operator="lessThan">
      <formula>0</formula>
    </cfRule>
  </conditionalFormatting>
  <conditionalFormatting sqref="K57:O57">
    <cfRule type="cellIs" dxfId="103" priority="102" stopIfTrue="1" operator="lessThan">
      <formula>0</formula>
    </cfRule>
  </conditionalFormatting>
  <conditionalFormatting sqref="P56">
    <cfRule type="cellIs" dxfId="102" priority="101" stopIfTrue="1" operator="lessThan">
      <formula>0</formula>
    </cfRule>
  </conditionalFormatting>
  <conditionalFormatting sqref="Q56:W56">
    <cfRule type="cellIs" dxfId="101" priority="100" stopIfTrue="1" operator="lessThan">
      <formula>0</formula>
    </cfRule>
  </conditionalFormatting>
  <conditionalFormatting sqref="P57">
    <cfRule type="cellIs" dxfId="100" priority="99" stopIfTrue="1" operator="lessThan">
      <formula>0</formula>
    </cfRule>
  </conditionalFormatting>
  <conditionalFormatting sqref="Q57:W57">
    <cfRule type="cellIs" dxfId="99" priority="98" stopIfTrue="1" operator="lessThan">
      <formula>0</formula>
    </cfRule>
  </conditionalFormatting>
  <conditionalFormatting sqref="X56:Z56">
    <cfRule type="cellIs" dxfId="98" priority="97" stopIfTrue="1" operator="lessThan">
      <formula>0</formula>
    </cfRule>
  </conditionalFormatting>
  <conditionalFormatting sqref="X57:Z57">
    <cfRule type="cellIs" dxfId="97" priority="96" stopIfTrue="1" operator="lessThan">
      <formula>0</formula>
    </cfRule>
  </conditionalFormatting>
  <conditionalFormatting sqref="AA56:AC56">
    <cfRule type="cellIs" dxfId="96" priority="95" stopIfTrue="1" operator="lessThan">
      <formula>0</formula>
    </cfRule>
  </conditionalFormatting>
  <conditionalFormatting sqref="AA57:AC57">
    <cfRule type="cellIs" dxfId="95" priority="94" stopIfTrue="1" operator="lessThan">
      <formula>0</formula>
    </cfRule>
  </conditionalFormatting>
  <conditionalFormatting sqref="AV56">
    <cfRule type="cellIs" dxfId="94" priority="92" stopIfTrue="1" operator="lessThan">
      <formula>0</formula>
    </cfRule>
  </conditionalFormatting>
  <conditionalFormatting sqref="AV57">
    <cfRule type="cellIs" dxfId="93" priority="90" stopIfTrue="1" operator="lessThan">
      <formula>0</formula>
    </cfRule>
  </conditionalFormatting>
  <conditionalFormatting sqref="AU23">
    <cfRule type="cellIs" dxfId="92" priority="63" stopIfTrue="1" operator="lessThan">
      <formula>0</formula>
    </cfRule>
  </conditionalFormatting>
  <conditionalFormatting sqref="AT32">
    <cfRule type="cellIs" dxfId="91" priority="52" stopIfTrue="1" operator="lessThan">
      <formula>0</formula>
    </cfRule>
  </conditionalFormatting>
  <conditionalFormatting sqref="AU32">
    <cfRule type="cellIs" dxfId="90" priority="51" stopIfTrue="1" operator="lessThan">
      <formula>0</formula>
    </cfRule>
  </conditionalFormatting>
  <conditionalFormatting sqref="AS36">
    <cfRule type="cellIs" dxfId="89" priority="47" stopIfTrue="1" operator="lessThan">
      <formula>0</formula>
    </cfRule>
  </conditionalFormatting>
  <conditionalFormatting sqref="AT36">
    <cfRule type="cellIs" dxfId="88" priority="46" stopIfTrue="1" operator="lessThan">
      <formula>0</formula>
    </cfRule>
  </conditionalFormatting>
  <conditionalFormatting sqref="AU38">
    <cfRule type="cellIs" dxfId="87" priority="42" stopIfTrue="1" operator="lessThan">
      <formula>0</formula>
    </cfRule>
  </conditionalFormatting>
  <conditionalFormatting sqref="AS41">
    <cfRule type="cellIs" dxfId="86" priority="41" stopIfTrue="1" operator="lessThan">
      <formula>0</formula>
    </cfRule>
  </conditionalFormatting>
  <conditionalFormatting sqref="AT43">
    <cfRule type="cellIs" dxfId="85" priority="37" stopIfTrue="1" operator="lessThan">
      <formula>0</formula>
    </cfRule>
  </conditionalFormatting>
  <conditionalFormatting sqref="AU43">
    <cfRule type="cellIs" dxfId="84" priority="36" stopIfTrue="1" operator="lessThan">
      <formula>0</formula>
    </cfRule>
  </conditionalFormatting>
  <conditionalFormatting sqref="AS46">
    <cfRule type="cellIs" dxfId="83" priority="32" stopIfTrue="1" operator="lessThan">
      <formula>0</formula>
    </cfRule>
  </conditionalFormatting>
  <conditionalFormatting sqref="AT46">
    <cfRule type="cellIs" dxfId="82" priority="31" stopIfTrue="1" operator="lessThan">
      <formula>0</formula>
    </cfRule>
  </conditionalFormatting>
  <conditionalFormatting sqref="AS49">
    <cfRule type="cellIs" dxfId="81" priority="26" stopIfTrue="1" operator="lessThan">
      <formula>0</formula>
    </cfRule>
  </conditionalFormatting>
  <conditionalFormatting sqref="AT50">
    <cfRule type="cellIs" dxfId="80" priority="22" stopIfTrue="1" operator="lessThan">
      <formula>0</formula>
    </cfRule>
  </conditionalFormatting>
  <conditionalFormatting sqref="AU50">
    <cfRule type="cellIs" dxfId="79" priority="21" stopIfTrue="1" operator="lessThan">
      <formula>0</formula>
    </cfRule>
  </conditionalFormatting>
  <conditionalFormatting sqref="AS52">
    <cfRule type="cellIs" dxfId="78" priority="17" stopIfTrue="1" operator="lessThan">
      <formula>0</formula>
    </cfRule>
  </conditionalFormatting>
  <conditionalFormatting sqref="AU53">
    <cfRule type="cellIs" dxfId="77" priority="12" stopIfTrue="1" operator="lessThan">
      <formula>0</formula>
    </cfRule>
  </conditionalFormatting>
  <conditionalFormatting sqref="AS56">
    <cfRule type="cellIs" dxfId="76" priority="11" stopIfTrue="1" operator="lessThan">
      <formula>0</formula>
    </cfRule>
  </conditionalFormatting>
  <conditionalFormatting sqref="AS23">
    <cfRule type="cellIs" dxfId="75" priority="65" stopIfTrue="1" operator="lessThan">
      <formula>0</formula>
    </cfRule>
  </conditionalFormatting>
  <conditionalFormatting sqref="AT23">
    <cfRule type="cellIs" dxfId="74" priority="64" stopIfTrue="1" operator="lessThan">
      <formula>0</formula>
    </cfRule>
  </conditionalFormatting>
  <conditionalFormatting sqref="AU26">
    <cfRule type="cellIs" dxfId="73" priority="60" stopIfTrue="1" operator="lessThan">
      <formula>0</formula>
    </cfRule>
  </conditionalFormatting>
  <conditionalFormatting sqref="AS28">
    <cfRule type="cellIs" dxfId="72" priority="59" stopIfTrue="1" operator="lessThan">
      <formula>0</formula>
    </cfRule>
  </conditionalFormatting>
  <conditionalFormatting sqref="AT28">
    <cfRule type="cellIs" dxfId="71" priority="58" stopIfTrue="1" operator="lessThan">
      <formula>0</formula>
    </cfRule>
  </conditionalFormatting>
  <conditionalFormatting sqref="AU28">
    <cfRule type="cellIs" dxfId="70" priority="57" stopIfTrue="1" operator="lessThan">
      <formula>0</formula>
    </cfRule>
  </conditionalFormatting>
  <conditionalFormatting sqref="AS30">
    <cfRule type="cellIs" dxfId="69" priority="56" stopIfTrue="1" operator="lessThan">
      <formula>0</formula>
    </cfRule>
  </conditionalFormatting>
  <conditionalFormatting sqref="AT30">
    <cfRule type="cellIs" dxfId="68" priority="55" stopIfTrue="1" operator="lessThan">
      <formula>0</formula>
    </cfRule>
  </conditionalFormatting>
  <conditionalFormatting sqref="AU30">
    <cfRule type="cellIs" dxfId="67" priority="54" stopIfTrue="1" operator="lessThan">
      <formula>0</formula>
    </cfRule>
  </conditionalFormatting>
  <conditionalFormatting sqref="AS32">
    <cfRule type="cellIs" dxfId="66" priority="53" stopIfTrue="1" operator="lessThan">
      <formula>0</formula>
    </cfRule>
  </conditionalFormatting>
  <conditionalFormatting sqref="AS34">
    <cfRule type="cellIs" dxfId="65" priority="50" stopIfTrue="1" operator="lessThan">
      <formula>0</formula>
    </cfRule>
  </conditionalFormatting>
  <conditionalFormatting sqref="AT34">
    <cfRule type="cellIs" dxfId="64" priority="49" stopIfTrue="1" operator="lessThan">
      <formula>0</formula>
    </cfRule>
  </conditionalFormatting>
  <conditionalFormatting sqref="AU34">
    <cfRule type="cellIs" dxfId="63" priority="48" stopIfTrue="1" operator="lessThan">
      <formula>0</formula>
    </cfRule>
  </conditionalFormatting>
  <conditionalFormatting sqref="AU36">
    <cfRule type="cellIs" dxfId="62" priority="45" stopIfTrue="1" operator="lessThan">
      <formula>0</formula>
    </cfRule>
  </conditionalFormatting>
  <conditionalFormatting sqref="AS38">
    <cfRule type="cellIs" dxfId="61" priority="44" stopIfTrue="1" operator="lessThan">
      <formula>0</formula>
    </cfRule>
  </conditionalFormatting>
  <conditionalFormatting sqref="AT38">
    <cfRule type="cellIs" dxfId="60" priority="43" stopIfTrue="1" operator="lessThan">
      <formula>0</formula>
    </cfRule>
  </conditionalFormatting>
  <conditionalFormatting sqref="AT41">
    <cfRule type="cellIs" dxfId="59" priority="40" stopIfTrue="1" operator="lessThan">
      <formula>0</formula>
    </cfRule>
  </conditionalFormatting>
  <conditionalFormatting sqref="AU41">
    <cfRule type="cellIs" dxfId="58" priority="39" stopIfTrue="1" operator="lessThan">
      <formula>0</formula>
    </cfRule>
  </conditionalFormatting>
  <conditionalFormatting sqref="AS43">
    <cfRule type="cellIs" dxfId="57" priority="38" stopIfTrue="1" operator="lessThan">
      <formula>0</formula>
    </cfRule>
  </conditionalFormatting>
  <conditionalFormatting sqref="AU46">
    <cfRule type="cellIs" dxfId="56" priority="30" stopIfTrue="1" operator="lessThan">
      <formula>0</formula>
    </cfRule>
  </conditionalFormatting>
  <conditionalFormatting sqref="AS47">
    <cfRule type="cellIs" dxfId="55" priority="29" stopIfTrue="1" operator="lessThan">
      <formula>0</formula>
    </cfRule>
  </conditionalFormatting>
  <conditionalFormatting sqref="AT47">
    <cfRule type="cellIs" dxfId="54" priority="28" stopIfTrue="1" operator="lessThan">
      <formula>0</formula>
    </cfRule>
  </conditionalFormatting>
  <conditionalFormatting sqref="AT49">
    <cfRule type="cellIs" dxfId="53" priority="25" stopIfTrue="1" operator="lessThan">
      <formula>0</formula>
    </cfRule>
  </conditionalFormatting>
  <conditionalFormatting sqref="AU49">
    <cfRule type="cellIs" dxfId="52" priority="24" stopIfTrue="1" operator="lessThan">
      <formula>0</formula>
    </cfRule>
  </conditionalFormatting>
  <conditionalFormatting sqref="AS50">
    <cfRule type="cellIs" dxfId="51" priority="23" stopIfTrue="1" operator="lessThan">
      <formula>0</formula>
    </cfRule>
  </conditionalFormatting>
  <conditionalFormatting sqref="AS51">
    <cfRule type="cellIs" dxfId="50" priority="20" stopIfTrue="1" operator="lessThan">
      <formula>0</formula>
    </cfRule>
  </conditionalFormatting>
  <conditionalFormatting sqref="AT51">
    <cfRule type="cellIs" dxfId="49" priority="19" stopIfTrue="1" operator="lessThan">
      <formula>0</formula>
    </cfRule>
  </conditionalFormatting>
  <conditionalFormatting sqref="AU52">
    <cfRule type="cellIs" dxfId="48" priority="15" stopIfTrue="1" operator="lessThan">
      <formula>0</formula>
    </cfRule>
  </conditionalFormatting>
  <conditionalFormatting sqref="AS53">
    <cfRule type="cellIs" dxfId="47" priority="14" stopIfTrue="1" operator="lessThan">
      <formula>0</formula>
    </cfRule>
  </conditionalFormatting>
  <conditionalFormatting sqref="AT53">
    <cfRule type="cellIs" dxfId="46" priority="13" stopIfTrue="1" operator="lessThan">
      <formula>0</formula>
    </cfRule>
  </conditionalFormatting>
  <conditionalFormatting sqref="AT56">
    <cfRule type="cellIs" dxfId="45" priority="10" stopIfTrue="1" operator="lessThan">
      <formula>0</formula>
    </cfRule>
  </conditionalFormatting>
  <conditionalFormatting sqref="AU56">
    <cfRule type="cellIs" dxfId="44" priority="9" stopIfTrue="1" operator="lessThan">
      <formula>0</formula>
    </cfRule>
  </conditionalFormatting>
  <conditionalFormatting sqref="AS45">
    <cfRule type="cellIs" dxfId="43" priority="5" stopIfTrue="1" operator="lessThan">
      <formula>0</formula>
    </cfRule>
  </conditionalFormatting>
  <conditionalFormatting sqref="AT45">
    <cfRule type="cellIs" dxfId="42" priority="4" stopIfTrue="1" operator="lessThan">
      <formula>0</formula>
    </cfRule>
  </conditionalFormatting>
  <conditionalFormatting sqref="AU45">
    <cfRule type="cellIs" dxfId="41" priority="3" stopIfTrue="1" operator="lessThan">
      <formula>0</formula>
    </cfRule>
  </conditionalFormatting>
  <conditionalFormatting sqref="K24">
    <cfRule type="cellIs" dxfId="40" priority="2" stopIfTrue="1" operator="lessThan">
      <formula>0</formula>
    </cfRule>
  </conditionalFormatting>
  <conditionalFormatting sqref="Q24">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429961</v>
      </c>
      <c r="D5" s="118">
        <v>192427</v>
      </c>
      <c r="E5" s="346"/>
      <c r="F5" s="346"/>
      <c r="G5" s="312"/>
      <c r="H5" s="117">
        <v>6098044</v>
      </c>
      <c r="I5" s="118">
        <v>6323090</v>
      </c>
      <c r="J5" s="346"/>
      <c r="K5" s="346"/>
      <c r="L5" s="312"/>
      <c r="M5" s="117">
        <v>21949051</v>
      </c>
      <c r="N5" s="118">
        <v>32286589</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432727</v>
      </c>
      <c r="D6" s="110">
        <v>192427</v>
      </c>
      <c r="E6" s="115">
        <f>'Pt 1 Summary of Data'!E12</f>
        <v>360977</v>
      </c>
      <c r="F6" s="115">
        <f>C6+D6+E6</f>
        <v>986131</v>
      </c>
      <c r="G6" s="116"/>
      <c r="H6" s="109">
        <v>6137427</v>
      </c>
      <c r="I6" s="110">
        <v>6323090</v>
      </c>
      <c r="J6" s="115">
        <f>'Pt 1 Summary of Data'!K12</f>
        <v>4087092</v>
      </c>
      <c r="K6" s="115">
        <f>H6+I6+J6</f>
        <v>16547609</v>
      </c>
      <c r="L6" s="116"/>
      <c r="M6" s="109">
        <v>21985103</v>
      </c>
      <c r="N6" s="110">
        <v>32286589</v>
      </c>
      <c r="O6" s="115">
        <f>'Pt 1 Summary of Data'!Q12</f>
        <v>26049152</v>
      </c>
      <c r="P6" s="115">
        <f>M6+N6+O6</f>
        <v>80320844</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4872</v>
      </c>
      <c r="D7" s="110">
        <v>405</v>
      </c>
      <c r="E7" s="115">
        <f>'Pt 1 Summary of Data'!E37+'Pt 1 Summary of Data'!E41</f>
        <v>17050</v>
      </c>
      <c r="F7" s="115">
        <f>C7+D7+E7</f>
        <v>22327</v>
      </c>
      <c r="G7" s="116"/>
      <c r="H7" s="109">
        <v>50627</v>
      </c>
      <c r="I7" s="110">
        <v>5646</v>
      </c>
      <c r="J7" s="115">
        <f>'Pt 1 Summary of Data'!J37+'Pt 1 Summary of Data'!J41</f>
        <v>193000</v>
      </c>
      <c r="K7" s="115">
        <f>H7+I7+J7</f>
        <v>249273</v>
      </c>
      <c r="L7" s="116"/>
      <c r="M7" s="109">
        <v>257558</v>
      </c>
      <c r="N7" s="110">
        <v>36952</v>
      </c>
      <c r="O7" s="115">
        <f>'Pt 1 Summary of Data'!Q37+'Pt 1 Summary of Data'!Q41</f>
        <v>1286064</v>
      </c>
      <c r="P7" s="115">
        <f>M7+N7+O7</f>
        <v>1580574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c r="F10" s="115"/>
      <c r="G10" s="116"/>
      <c r="H10" s="292"/>
      <c r="I10" s="288"/>
      <c r="J10" s="115">
        <v>-10481</v>
      </c>
      <c r="K10" s="115">
        <f>J10</f>
        <v>-10481</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C6+C7</f>
        <v>437599</v>
      </c>
      <c r="D12" s="115">
        <f>D6+D7</f>
        <v>192832</v>
      </c>
      <c r="E12" s="115">
        <f>E6+E7</f>
        <v>378027</v>
      </c>
      <c r="F12" s="115">
        <f>F6+F7</f>
        <v>1008458</v>
      </c>
      <c r="G12" s="311"/>
      <c r="H12" s="114">
        <f>H6+H7</f>
        <v>6188054</v>
      </c>
      <c r="I12" s="115">
        <f>I6+I7</f>
        <v>6328736</v>
      </c>
      <c r="J12" s="115">
        <f>J6+J7+J10</f>
        <v>4269611</v>
      </c>
      <c r="K12" s="115">
        <f>H12+I12+J12</f>
        <v>16786401</v>
      </c>
      <c r="L12" s="311"/>
      <c r="M12" s="114">
        <f>M6+M7</f>
        <v>22242661</v>
      </c>
      <c r="N12" s="115">
        <f>N6+N7</f>
        <v>32323541</v>
      </c>
      <c r="O12" s="115">
        <f>O6+O7</f>
        <v>27335216</v>
      </c>
      <c r="P12" s="115">
        <f>M12+N12+O12</f>
        <v>81901418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545868</v>
      </c>
      <c r="D15" s="118">
        <v>419808</v>
      </c>
      <c r="E15" s="106">
        <f>'Pt 1 Summary of Data'!E5</f>
        <v>304314</v>
      </c>
      <c r="F15" s="106">
        <f>C15+D15+E15</f>
        <v>1269990</v>
      </c>
      <c r="G15" s="107"/>
      <c r="H15" s="117">
        <v>7947464</v>
      </c>
      <c r="I15" s="118">
        <v>5944066</v>
      </c>
      <c r="J15" s="106">
        <f>'Pt 1 Summary of Data'!K5</f>
        <v>5321544</v>
      </c>
      <c r="K15" s="106">
        <f>H15+I15+J15</f>
        <v>19213074</v>
      </c>
      <c r="L15" s="107"/>
      <c r="M15" s="117">
        <v>28573063</v>
      </c>
      <c r="N15" s="118">
        <v>35563240</v>
      </c>
      <c r="O15" s="106">
        <f>'Pt 1 Summary of Data'!Q5</f>
        <v>36321108</v>
      </c>
      <c r="P15" s="106">
        <f>M15+N15+O15</f>
        <v>100457411</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12196</v>
      </c>
      <c r="D16" s="110">
        <v>7504</v>
      </c>
      <c r="E16" s="115">
        <f>'Pt 1 Summary of Data'!E30+'Pt 1 Summary of Data'!E27+'Pt 1 Summary of Data'!E34</f>
        <v>19015</v>
      </c>
      <c r="F16" s="115">
        <f>C16+D16+E16</f>
        <v>38715</v>
      </c>
      <c r="G16" s="116"/>
      <c r="H16" s="109">
        <v>366728</v>
      </c>
      <c r="I16" s="110">
        <v>134442</v>
      </c>
      <c r="J16" s="115">
        <f>'Pt 1 Summary of Data'!J27+'Pt 1 Summary of Data'!J30+'Pt 1 Summary of Data'!J34</f>
        <v>251374</v>
      </c>
      <c r="K16" s="115">
        <f>H16+I16+J16</f>
        <v>752544</v>
      </c>
      <c r="L16" s="116"/>
      <c r="M16" s="109">
        <v>1428330</v>
      </c>
      <c r="N16" s="110">
        <v>658817</v>
      </c>
      <c r="O16" s="115">
        <f>'Pt 1 Summary of Data'!Q27+'Pt 1 Summary of Data'!Q30+'Pt 1 Summary of Data'!Q34</f>
        <v>1682104</v>
      </c>
      <c r="P16" s="115">
        <f>M16+N16+O16</f>
        <v>3769251</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f>C15-C16</f>
        <v>533672</v>
      </c>
      <c r="D17" s="115">
        <f>D15-D16</f>
        <v>412304</v>
      </c>
      <c r="E17" s="115">
        <f>E15-E16</f>
        <v>285299</v>
      </c>
      <c r="F17" s="115">
        <f>C17+D17+E17</f>
        <v>1231275</v>
      </c>
      <c r="G17" s="314"/>
      <c r="H17" s="114">
        <f>H15-H16</f>
        <v>7580736</v>
      </c>
      <c r="I17" s="115">
        <f>I15-I16</f>
        <v>5809624</v>
      </c>
      <c r="J17" s="115">
        <f>J15-J16</f>
        <v>5070170</v>
      </c>
      <c r="K17" s="115">
        <f>H17+I17+J17</f>
        <v>18460530</v>
      </c>
      <c r="L17" s="314"/>
      <c r="M17" s="114">
        <f>M15-M16</f>
        <v>27144733</v>
      </c>
      <c r="N17" s="115">
        <f>N15-N16</f>
        <v>34904423</v>
      </c>
      <c r="O17" s="115">
        <f>O15-O16</f>
        <v>34639004</v>
      </c>
      <c r="P17" s="115">
        <f>M17+N17+O17</f>
        <v>96688160</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141</v>
      </c>
      <c r="D37" s="122">
        <v>120</v>
      </c>
      <c r="E37" s="256">
        <f>'Pt 1 Summary of Data'!E60</f>
        <v>126</v>
      </c>
      <c r="F37" s="256">
        <f>C37+D37+E37</f>
        <v>387</v>
      </c>
      <c r="G37" s="312"/>
      <c r="H37" s="121">
        <v>1948</v>
      </c>
      <c r="I37" s="122">
        <v>1671</v>
      </c>
      <c r="J37" s="256">
        <f>'Pt 1 Summary of Data'!K60</f>
        <v>1510</v>
      </c>
      <c r="K37" s="256">
        <f>H37+I37+J37</f>
        <v>5129</v>
      </c>
      <c r="L37" s="312"/>
      <c r="M37" s="121">
        <v>12755</v>
      </c>
      <c r="N37" s="122">
        <f>10939</f>
        <v>10939</v>
      </c>
      <c r="O37" s="256">
        <f>'Pt 1 Summary of Data'!Q60</f>
        <v>10445</v>
      </c>
      <c r="P37" s="256">
        <f>M37+N37+O37</f>
        <v>34139</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3.7283799999999999E-2</v>
      </c>
      <c r="L38" s="353"/>
      <c r="M38" s="351"/>
      <c r="N38" s="352"/>
      <c r="O38" s="352"/>
      <c r="P38" s="267">
        <v>1.453776E-2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f>F38*F40</f>
        <v>0</v>
      </c>
      <c r="G41" s="311"/>
      <c r="H41" s="292"/>
      <c r="I41" s="288"/>
      <c r="J41" s="288"/>
      <c r="K41" s="260">
        <f>K38*K40</f>
        <v>3.7283799999999999E-2</v>
      </c>
      <c r="L41" s="311"/>
      <c r="M41" s="292"/>
      <c r="N41" s="288"/>
      <c r="O41" s="288"/>
      <c r="P41" s="260">
        <f>P38*P40</f>
        <v>1.453776E-2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C12/C17</f>
        <v>0.81997743932602796</v>
      </c>
      <c r="D44" s="260">
        <f>D12/D17</f>
        <v>0.46769374054096008</v>
      </c>
      <c r="E44" s="260">
        <f>E12/E17</f>
        <v>1.3250204171763658</v>
      </c>
      <c r="F44" s="260">
        <f>F12/F17</f>
        <v>0.81903555257761262</v>
      </c>
      <c r="G44" s="311"/>
      <c r="H44" s="262">
        <f>H12/H17</f>
        <v>0.81628670356018207</v>
      </c>
      <c r="I44" s="260">
        <f>I12/I17</f>
        <v>1.0893538032753927</v>
      </c>
      <c r="J44" s="260">
        <f>J12/J17</f>
        <v>0.8421041109075238</v>
      </c>
      <c r="K44" s="260">
        <f>K12/K17</f>
        <v>0.9093130587258329</v>
      </c>
      <c r="L44" s="311"/>
      <c r="M44" s="262">
        <f>M12/M17</f>
        <v>0.81940982805025198</v>
      </c>
      <c r="N44" s="260">
        <f>N12/N17</f>
        <v>0.92605859721560213</v>
      </c>
      <c r="O44" s="260">
        <f>O12/O17</f>
        <v>0.78914555395414954</v>
      </c>
      <c r="P44" s="260">
        <f>P12/P17</f>
        <v>0.84706770715256141</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0</v>
      </c>
      <c r="G46" s="311"/>
      <c r="H46" s="292"/>
      <c r="I46" s="288"/>
      <c r="J46" s="288"/>
      <c r="K46" s="260">
        <v>3.7283799999999999E-2</v>
      </c>
      <c r="L46" s="311"/>
      <c r="M46" s="292"/>
      <c r="N46" s="288"/>
      <c r="O46" s="288"/>
      <c r="P46" s="260">
        <f>P41</f>
        <v>1.453776E-2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F44+F46</f>
        <v>0.81903555257761262</v>
      </c>
      <c r="G47" s="311"/>
      <c r="H47" s="292"/>
      <c r="I47" s="288"/>
      <c r="J47" s="288"/>
      <c r="K47" s="260">
        <f>K44+K46</f>
        <v>0.94659685872583288</v>
      </c>
      <c r="L47" s="311"/>
      <c r="M47" s="292"/>
      <c r="N47" s="288"/>
      <c r="O47" s="288"/>
      <c r="P47" s="260">
        <f>P44+P46</f>
        <v>0.86160546715256137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F47</f>
        <v>0.81903555257761262</v>
      </c>
      <c r="G50" s="311"/>
      <c r="H50" s="293"/>
      <c r="I50" s="289"/>
      <c r="J50" s="289"/>
      <c r="K50" s="260">
        <f>K47</f>
        <v>0.94659685872583288</v>
      </c>
      <c r="L50" s="311"/>
      <c r="M50" s="293"/>
      <c r="N50" s="289"/>
      <c r="O50" s="289"/>
      <c r="P50" s="260">
        <f>P47</f>
        <v>0.86160546715256137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f>E15-E16</f>
        <v>285299</v>
      </c>
      <c r="G51" s="311"/>
      <c r="H51" s="292"/>
      <c r="I51" s="288"/>
      <c r="J51" s="288"/>
      <c r="K51" s="115">
        <f>J15-J16</f>
        <v>5070170</v>
      </c>
      <c r="L51" s="311"/>
      <c r="M51" s="292"/>
      <c r="N51" s="288"/>
      <c r="O51" s="288"/>
      <c r="P51" s="115">
        <f>O15-O16</f>
        <v>34639004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6" sqref="C16"/>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f>
        <v>61</v>
      </c>
      <c r="D4" s="149">
        <f>'Pt 1 Summary of Data'!K56</f>
        <v>899</v>
      </c>
      <c r="E4" s="149">
        <f>'Pt 1 Summary of Data'!Q56</f>
        <v>5387</v>
      </c>
      <c r="F4" s="149"/>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2"/>
      <c r="D23" s="383"/>
      <c r="E23" s="383"/>
      <c r="F23" s="383"/>
      <c r="G23" s="383"/>
      <c r="H23" s="383"/>
      <c r="I23" s="383"/>
      <c r="J23" s="383"/>
      <c r="K23" s="384"/>
    </row>
    <row r="24" spans="2:12" s="5" customFormat="1" ht="100.15" customHeight="1" x14ac:dyDescent="0.2">
      <c r="B24" s="101" t="s">
        <v>213</v>
      </c>
      <c r="C24" s="385"/>
      <c r="D24" s="386"/>
      <c r="E24" s="386"/>
      <c r="F24" s="386"/>
      <c r="G24" s="386"/>
      <c r="H24" s="386"/>
      <c r="I24" s="386"/>
      <c r="J24" s="386"/>
      <c r="K24" s="387"/>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182" sqref="D18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503</v>
      </c>
      <c r="C5" s="150"/>
      <c r="D5" s="221" t="s">
        <v>504</v>
      </c>
      <c r="E5" s="7"/>
    </row>
    <row r="6" spans="1:5" ht="35.25" customHeight="1" x14ac:dyDescent="0.2">
      <c r="B6" s="219" t="s">
        <v>505</v>
      </c>
      <c r="C6" s="150"/>
      <c r="D6" s="222" t="s">
        <v>508</v>
      </c>
      <c r="E6" s="7"/>
    </row>
    <row r="7" spans="1:5" ht="35.25" customHeight="1" x14ac:dyDescent="0.2">
      <c r="B7" s="219" t="s">
        <v>506</v>
      </c>
      <c r="C7" s="150"/>
      <c r="D7" s="222" t="s">
        <v>507</v>
      </c>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510</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t="s">
        <v>509</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3" t="s">
        <v>510</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511</v>
      </c>
      <c r="C48" s="150"/>
      <c r="D48" s="223" t="s">
        <v>514</v>
      </c>
      <c r="E48" s="7"/>
    </row>
    <row r="49" spans="2:5" ht="35.25" customHeight="1" x14ac:dyDescent="0.2">
      <c r="B49" s="219" t="s">
        <v>512</v>
      </c>
      <c r="C49" s="150"/>
      <c r="D49" s="223" t="s">
        <v>514</v>
      </c>
      <c r="E49" s="7"/>
    </row>
    <row r="50" spans="2:5" ht="35.25" customHeight="1" x14ac:dyDescent="0.2">
      <c r="B50" s="219" t="s">
        <v>513</v>
      </c>
      <c r="C50" s="150"/>
      <c r="D50" s="223" t="s">
        <v>514</v>
      </c>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t="s">
        <v>515</v>
      </c>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3" t="s">
        <v>510</v>
      </c>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3" t="s">
        <v>510</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3" t="s">
        <v>510</v>
      </c>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t="s">
        <v>515</v>
      </c>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3" t="s">
        <v>510</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516</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516</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510</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517</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t="s">
        <v>510</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518</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t="s">
        <v>510</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510</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topLeftCell="A11"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Fabian Guzman</cp:lastModifiedBy>
  <cp:lastPrinted>2015-08-27T15:54:36Z</cp:lastPrinted>
  <dcterms:created xsi:type="dcterms:W3CDTF">2012-03-15T16:14:51Z</dcterms:created>
  <dcterms:modified xsi:type="dcterms:W3CDTF">2015-09-03T18:57:24Z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ies>
</file>