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60" windowWidth="18120" windowHeight="291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4" i="16" l="1"/>
  <c r="K11" i="16"/>
  <c r="K7" i="16"/>
  <c r="AN13" i="10" l="1"/>
  <c r="E16" i="16" l="1"/>
  <c r="E14" i="16"/>
  <c r="D178" i="8" l="1"/>
  <c r="D179" i="8"/>
  <c r="D180" i="8"/>
  <c r="D189" i="8"/>
  <c r="D200" i="8"/>
  <c r="D145" i="8"/>
  <c r="D146" i="8"/>
  <c r="D147" i="8"/>
  <c r="D156" i="8"/>
  <c r="D157" i="8"/>
  <c r="D158" i="8"/>
  <c r="D167" i="8"/>
  <c r="D168" i="8"/>
  <c r="D169" i="8"/>
  <c r="D111" i="8"/>
  <c r="D123" i="8"/>
  <c r="D134" i="8"/>
  <c r="D67" i="8"/>
  <c r="D78" i="8"/>
  <c r="D89" i="8"/>
  <c r="D100" i="8"/>
  <c r="D34" i="8"/>
  <c r="D35" i="8"/>
  <c r="D36" i="8"/>
  <c r="D41" i="8"/>
  <c r="D48" i="8"/>
  <c r="D49" i="8"/>
  <c r="D50" i="8"/>
  <c r="D56" i="8"/>
  <c r="D22" i="8"/>
  <c r="D21" i="8"/>
  <c r="D20" i="8"/>
  <c r="D19" i="8"/>
  <c r="D18" i="8"/>
  <c r="D17" i="8"/>
  <c r="B17" i="8"/>
  <c r="D16" i="8"/>
  <c r="D15" i="8"/>
  <c r="D14" i="8"/>
  <c r="D13" i="8"/>
  <c r="B13" i="8"/>
  <c r="D12" i="8"/>
  <c r="D11" i="8"/>
  <c r="D10" i="8"/>
  <c r="D9" i="8"/>
  <c r="B9" i="8"/>
  <c r="D8" i="8"/>
  <c r="D7" i="8"/>
  <c r="D6" i="8"/>
  <c r="D5" i="8"/>
  <c r="B5" i="8"/>
  <c r="D27" i="8"/>
  <c r="D28" i="8"/>
  <c r="D29" i="8"/>
</calcChain>
</file>

<file path=xl/sharedStrings.xml><?xml version="1.0" encoding="utf-8"?>
<sst xmlns="http://schemas.openxmlformats.org/spreadsheetml/2006/main" count="610" uniqueCount="502">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</sst>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thin">
        <color indexed="64"/>
      </left>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31" fillId="0" borderId="107" xfId="0" applyFont="1" applyBorder="1" applyAlignment="1" applyProtection="1">
      <alignment horizontal="lef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luation/Production/Annual%20Reporting/Medical%20Loss%20Ratio%20Reports/2013/MLR-A%20Templates%20and%20Workpapers/MLIC/HHS-MLR-2013-20140513105258/MLR_Template_Grand_Tot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t 1 Summary of Data"/>
      <sheetName val="Pt 2 Premium and Claims"/>
      <sheetName val="Pt 3 Expense Allocation"/>
      <sheetName val="Pt 4 MLR and Rebate Calculation"/>
      <sheetName val="Pt 5 Rebate Disbursement"/>
      <sheetName val="Pt 6 Additional Responses"/>
      <sheetName val="Attestation"/>
      <sheetName val="Tables"/>
    </sheetNames>
    <sheetDataSet>
      <sheetData sheetId="0"/>
      <sheetData sheetId="1"/>
      <sheetData sheetId="2">
        <row r="14">
          <cell r="B14" t="str">
            <v>Claims Paid</v>
          </cell>
          <cell r="D14" t="str">
            <v xml:space="preserve">Included in line 2.1 is the accident and health portion of the "Settlements During the Year" reported in Exhibit 8, Part 2 - Claims for Life </v>
          </cell>
        </row>
        <row r="15">
          <cell r="D15" t="str">
            <v xml:space="preserve">and Accident and Health Contracts of the Annual statement. The allocation of claims to the individual states was based on issue state </v>
          </cell>
        </row>
        <row r="16">
          <cell r="D16" t="str">
            <v>codes recorded for policies in the administration system.</v>
          </cell>
        </row>
        <row r="18">
          <cell r="B18" t="str">
            <v>Claim Liability</v>
          </cell>
          <cell r="D18" t="str">
            <v xml:space="preserve">Included in line 2.1 is the accident and health portion of the "In Course of Settlement" and "Incurred But Unreported" claim liability </v>
          </cell>
        </row>
        <row r="19">
          <cell r="D19" t="str">
            <v xml:space="preserve">reserves reported in Exhibit 8, Part 1 - Claims for Life and Accident and Health Contracts of the Annual statement. The allocation of </v>
          </cell>
        </row>
        <row r="20">
          <cell r="D20" t="str">
            <v>claim liability reserves to the individual states was based on the claims paid reported in the MLR Report, Part 2, line 2.1.</v>
          </cell>
        </row>
        <row r="22">
          <cell r="B22" t="str">
            <v>Claim Reserves</v>
          </cell>
          <cell r="D22" t="str">
            <v xml:space="preserve">Included in line 2.1 is the Claim Reserve reported in Exhibit 6 - Aggregate Reserves for Accident &amp; Health Contracts of the Annual </v>
          </cell>
        </row>
        <row r="23">
          <cell r="D23" t="str">
            <v xml:space="preserve">statement. The allocation of claim reserves to the individual states was based on the claims paid reported in the </v>
          </cell>
        </row>
        <row r="24">
          <cell r="D24" t="str">
            <v>MLR Report Part 2, line 2.1.</v>
          </cell>
        </row>
        <row r="26">
          <cell r="B26" t="str">
            <v>Contract Reserves</v>
          </cell>
          <cell r="D26" t="str">
            <v xml:space="preserve">Included in line 2.1 is the Active Life Reserve reported in Exhibit 6 - Aggregate Reserves for Accident &amp; Health Contracts of the </v>
          </cell>
        </row>
        <row r="27">
          <cell r="D27" t="str">
            <v xml:space="preserve">Annual statement. The allocation of active life reserves to the individual states was based on issue state codes recorded for </v>
          </cell>
        </row>
        <row r="28">
          <cell r="D28" t="str">
            <v>policies in the administration system.</v>
          </cell>
        </row>
        <row r="30">
          <cell r="D30" t="str">
            <v>Allocation of incurred claims to lines of business is based upon the methodology used to produce the Accident and Health Policy</v>
          </cell>
        </row>
        <row r="31">
          <cell r="D31" t="str">
            <v>Experience Exhibit of the annual statement.</v>
          </cell>
        </row>
        <row r="36">
          <cell r="D36" t="str">
            <v xml:space="preserve">Included in this line is the accident and health portion of the US Social Security taxes as reported in Exhibit 3, Taxes, Licenses and </v>
          </cell>
        </row>
        <row r="37">
          <cell r="D37" t="str">
            <v>Fees of the Annual statement. Also included are the sector tax, and federal income taxes (excluding those on investment income and capital gains).</v>
          </cell>
        </row>
        <row r="38">
          <cell r="D38" t="str">
            <v>The allocation to the individual states was based on health premium earned from the Supplemental Health Care Exhibit, Part 1, line1.1. And the applicability of the tax.</v>
          </cell>
        </row>
        <row r="43">
          <cell r="D43" t="str">
            <v xml:space="preserve">Included in this line is the accident and health portion of the state taxes as reported in Exhibit 3, Taxes, Licenses and Fees </v>
          </cell>
        </row>
        <row r="44">
          <cell r="D44" t="str">
            <v xml:space="preserve">of the Annual statement. The allocation to the individual states was based on health premium earned from the </v>
          </cell>
        </row>
        <row r="45">
          <cell r="D45" t="str">
            <v>Supplement Health Care Exhibit, Part 1, line 1.1.</v>
          </cell>
        </row>
        <row r="50">
          <cell r="D50" t="str">
            <v>Not applicable</v>
          </cell>
        </row>
        <row r="57">
          <cell r="D57" t="str">
            <v xml:space="preserve">Included in this line is the accident and health portion of the regulatory licenses and fees as reported in Exhibit 3, Taxes, Licenses </v>
          </cell>
        </row>
        <row r="58">
          <cell r="D58" t="str">
            <v xml:space="preserve">and Fees of the Annual statement. The allocation to the individual states was based on health premium earned from the </v>
          </cell>
        </row>
        <row r="59">
          <cell r="D59" t="str">
            <v>Supplement Health Care Exhibit, Part 1, line 1.1.</v>
          </cell>
        </row>
        <row r="65">
          <cell r="D65" t="str">
            <v>Not applicable</v>
          </cell>
        </row>
        <row r="76">
          <cell r="D76" t="str">
            <v>Not applicable</v>
          </cell>
        </row>
        <row r="87">
          <cell r="D87" t="str">
            <v>Not applicable</v>
          </cell>
        </row>
        <row r="98">
          <cell r="D98" t="str">
            <v>Not applicable</v>
          </cell>
        </row>
        <row r="109">
          <cell r="D109" t="str">
            <v>Not applicable</v>
          </cell>
        </row>
        <row r="120">
          <cell r="D120" t="str">
            <v>Not applicable</v>
          </cell>
        </row>
        <row r="132">
          <cell r="D132" t="str">
            <v>Not applicable</v>
          </cell>
        </row>
        <row r="143">
          <cell r="D143" t="str">
            <v>The allocation to the individual states was based on health premium earned from the Supplement Health Care Exhibit, Part 1, line 1.1.</v>
          </cell>
        </row>
        <row r="154">
          <cell r="D154" t="str">
            <v xml:space="preserve">Included in this line is the accident and health portion of the sales general expenses as reported in Exhibit 2, General Expenses of the </v>
          </cell>
        </row>
        <row r="155">
          <cell r="D155" t="str">
            <v xml:space="preserve">Annual statement. The allocation to the individual states was based on health premium earned from the Supplement </v>
          </cell>
        </row>
        <row r="156">
          <cell r="D156" t="str">
            <v>Health Care Exhibit, Part 1, line 1.1.</v>
          </cell>
        </row>
        <row r="165">
          <cell r="D165" t="str">
            <v xml:space="preserve">Included in this line is the accident and health portion of the commissions incurred as reported in Exhibit 1, Part 2, of the </v>
          </cell>
        </row>
        <row r="166">
          <cell r="D166" t="str">
            <v xml:space="preserve">Annual statement. The allocation to the individual states was based on health premium earned from the Supplement Health </v>
          </cell>
        </row>
        <row r="167">
          <cell r="D167" t="str">
            <v>Care Exhibit, Part 1, line 1.1</v>
          </cell>
        </row>
        <row r="176">
          <cell r="D176" t="str">
            <v xml:space="preserve">Included in this line is the accident and health portion of the other taxes as reported in Exhibit 3, Taxes, Licenses and Fees of </v>
          </cell>
        </row>
        <row r="177">
          <cell r="D177" t="str">
            <v xml:space="preserve">the Annual statement. The allocation to the individual states was based on health premium earned from the Supplement Health </v>
          </cell>
        </row>
        <row r="178">
          <cell r="D178" t="str">
            <v>Care Exhibit, Part 1, line 1.1.</v>
          </cell>
        </row>
        <row r="187">
          <cell r="D187" t="str">
            <v xml:space="preserve">Included in this line is the remaining accident and health portion of the general expenses as reported in Exhibit 2, General Expenses </v>
          </cell>
        </row>
        <row r="188">
          <cell r="D188" t="str">
            <v xml:space="preserve">of the Annual statement not included above. The allocation to the individual states was based on health premium earned from the </v>
          </cell>
        </row>
        <row r="189">
          <cell r="D189" t="str">
            <v>Supplement Health Care Exhibit, Part 1, line 1.1.</v>
          </cell>
        </row>
        <row r="198">
          <cell r="D198" t="str">
            <v>Not applicable</v>
          </cell>
        </row>
        <row r="209">
          <cell r="D209" t="str">
            <v>Not applicable</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29" t="s">
        <v>354</v>
      </c>
      <c r="C3" s="230" t="s">
        <v>356</v>
      </c>
      <c r="F3" s="45"/>
    </row>
    <row r="4" spans="1:6" x14ac:dyDescent="0.25">
      <c r="A4" s="378" t="s">
        <v>500</v>
      </c>
      <c r="B4" s="231" t="s">
        <v>45</v>
      </c>
      <c r="C4" s="377" t="s">
        <v>494</v>
      </c>
    </row>
    <row r="5" spans="1:6" x14ac:dyDescent="0.25">
      <c r="B5" s="231" t="s">
        <v>215</v>
      </c>
      <c r="C5" s="377"/>
    </row>
    <row r="6" spans="1:6" x14ac:dyDescent="0.25">
      <c r="B6" s="231" t="s">
        <v>216</v>
      </c>
      <c r="C6" s="377" t="s">
        <v>497</v>
      </c>
    </row>
    <row r="7" spans="1:6" x14ac:dyDescent="0.25">
      <c r="B7" s="231" t="s">
        <v>128</v>
      </c>
      <c r="C7" s="377" t="s">
        <v>498</v>
      </c>
    </row>
    <row r="8" spans="1:6" x14ac:dyDescent="0.25">
      <c r="B8" s="231" t="s">
        <v>36</v>
      </c>
      <c r="C8" s="377"/>
    </row>
    <row r="9" spans="1:6" x14ac:dyDescent="0.25">
      <c r="B9" s="231" t="s">
        <v>41</v>
      </c>
      <c r="C9" s="377" t="s">
        <v>499</v>
      </c>
    </row>
    <row r="10" spans="1:6" x14ac:dyDescent="0.25">
      <c r="B10" s="231" t="s">
        <v>58</v>
      </c>
      <c r="C10" s="377" t="s">
        <v>494</v>
      </c>
    </row>
    <row r="11" spans="1:6" x14ac:dyDescent="0.25">
      <c r="B11" s="231" t="s">
        <v>355</v>
      </c>
      <c r="C11" s="377"/>
    </row>
    <row r="12" spans="1:6" x14ac:dyDescent="0.25">
      <c r="B12" s="231" t="s">
        <v>35</v>
      </c>
      <c r="C12" s="377" t="s">
        <v>149</v>
      </c>
    </row>
    <row r="13" spans="1:6" x14ac:dyDescent="0.25">
      <c r="B13" s="231" t="s">
        <v>50</v>
      </c>
      <c r="C13" s="377" t="s">
        <v>152</v>
      </c>
    </row>
    <row r="14" spans="1:6" x14ac:dyDescent="0.25">
      <c r="B14" s="231" t="s">
        <v>51</v>
      </c>
      <c r="C14" s="377" t="s">
        <v>496</v>
      </c>
    </row>
    <row r="15" spans="1:6" x14ac:dyDescent="0.25">
      <c r="B15" s="231" t="s">
        <v>217</v>
      </c>
      <c r="C15" s="377" t="s">
        <v>135</v>
      </c>
    </row>
    <row r="16" spans="1:6" x14ac:dyDescent="0.25">
      <c r="B16" s="232" t="s">
        <v>219</v>
      </c>
      <c r="C16" s="379" t="s">
        <v>135</v>
      </c>
    </row>
    <row r="17" spans="1:3" x14ac:dyDescent="0.25">
      <c r="B17" s="231" t="s">
        <v>218</v>
      </c>
      <c r="C17" s="377" t="s">
        <v>135</v>
      </c>
    </row>
    <row r="18" spans="1:3" x14ac:dyDescent="0.25">
      <c r="B18" s="233" t="s">
        <v>53</v>
      </c>
      <c r="C18" s="377" t="s">
        <v>495</v>
      </c>
    </row>
    <row r="19" spans="1:3" x14ac:dyDescent="0.25">
      <c r="A19" s="246"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I49" activePane="bottomRight" state="frozen"/>
      <selection activeCell="B1" sqref="B1"/>
      <selection pane="topRight" activeCell="B1" sqref="B1"/>
      <selection pane="bottomLeft" activeCell="B1" sqref="B1"/>
      <selection pane="bottomRight" activeCell="AN56" sqref="AN5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5">
      <c r="B5" s="154" t="s">
        <v>222</v>
      </c>
      <c r="C5" s="61"/>
      <c r="D5" s="105">
        <v>415</v>
      </c>
      <c r="E5" s="106">
        <v>415</v>
      </c>
      <c r="F5" s="106">
        <v>0</v>
      </c>
      <c r="G5" s="106">
        <v>0</v>
      </c>
      <c r="H5" s="106">
        <v>0</v>
      </c>
      <c r="I5" s="105">
        <v>0</v>
      </c>
      <c r="J5" s="105">
        <v>2146928</v>
      </c>
      <c r="K5" s="106">
        <v>2146928</v>
      </c>
      <c r="L5" s="106">
        <v>0</v>
      </c>
      <c r="M5" s="106">
        <v>0</v>
      </c>
      <c r="N5" s="106">
        <v>0</v>
      </c>
      <c r="O5" s="105">
        <v>0</v>
      </c>
      <c r="P5" s="105">
        <v>35070775</v>
      </c>
      <c r="Q5" s="106">
        <v>35070775</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4643485</v>
      </c>
      <c r="AO5" s="106">
        <v>4643485</v>
      </c>
      <c r="AP5" s="106">
        <v>0</v>
      </c>
      <c r="AQ5" s="106">
        <v>0</v>
      </c>
      <c r="AR5" s="106">
        <v>0</v>
      </c>
      <c r="AS5" s="105">
        <v>0</v>
      </c>
      <c r="AT5" s="107">
        <v>610353727</v>
      </c>
      <c r="AU5" s="107">
        <v>0</v>
      </c>
      <c r="AV5" s="108"/>
      <c r="AW5" s="316"/>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6.4" x14ac:dyDescent="0.25">
      <c r="B8" s="155" t="s">
        <v>225</v>
      </c>
      <c r="C8" s="62" t="s">
        <v>59</v>
      </c>
      <c r="D8" s="109">
        <v>0</v>
      </c>
      <c r="E8" s="288"/>
      <c r="F8" s="289"/>
      <c r="G8" s="289"/>
      <c r="H8" s="289"/>
      <c r="I8" s="292"/>
      <c r="J8" s="109">
        <v>0</v>
      </c>
      <c r="K8" s="288"/>
      <c r="L8" s="289"/>
      <c r="M8" s="289"/>
      <c r="N8" s="289"/>
      <c r="O8" s="292"/>
      <c r="P8" s="109">
        <v>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v>0</v>
      </c>
      <c r="AO8" s="288"/>
      <c r="AP8" s="289"/>
      <c r="AQ8" s="289"/>
      <c r="AR8" s="289"/>
      <c r="AS8" s="109"/>
      <c r="AT8" s="113">
        <v>-48336588</v>
      </c>
      <c r="AU8" s="113"/>
      <c r="AV8" s="310"/>
      <c r="AW8" s="317"/>
    </row>
    <row r="9" spans="1:49" x14ac:dyDescent="0.25">
      <c r="B9" s="155" t="s">
        <v>226</v>
      </c>
      <c r="C9" s="62" t="s">
        <v>60</v>
      </c>
      <c r="D9" s="109">
        <v>0</v>
      </c>
      <c r="E9" s="287"/>
      <c r="F9" s="290"/>
      <c r="G9" s="290"/>
      <c r="H9" s="290"/>
      <c r="I9" s="291"/>
      <c r="J9" s="109">
        <v>0</v>
      </c>
      <c r="K9" s="287"/>
      <c r="L9" s="290"/>
      <c r="M9" s="290"/>
      <c r="N9" s="290"/>
      <c r="O9" s="291"/>
      <c r="P9" s="109">
        <v>-407918</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v>0</v>
      </c>
      <c r="AO9" s="287"/>
      <c r="AP9" s="290"/>
      <c r="AQ9" s="290"/>
      <c r="AR9" s="290"/>
      <c r="AS9" s="109"/>
      <c r="AT9" s="113">
        <v>28736</v>
      </c>
      <c r="AU9" s="113"/>
      <c r="AV9" s="310"/>
      <c r="AW9" s="317"/>
    </row>
    <row r="10" spans="1:49" x14ac:dyDescent="0.25">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-121700</v>
      </c>
      <c r="E12" s="106">
        <v>-121700</v>
      </c>
      <c r="F12" s="106">
        <v>0</v>
      </c>
      <c r="G12" s="106">
        <v>0</v>
      </c>
      <c r="H12" s="106">
        <v>0</v>
      </c>
      <c r="I12" s="105">
        <v>0</v>
      </c>
      <c r="J12" s="105">
        <v>1705312</v>
      </c>
      <c r="K12" s="106">
        <v>1727002.427560623</v>
      </c>
      <c r="L12" s="106">
        <v>0</v>
      </c>
      <c r="M12" s="106">
        <v>0</v>
      </c>
      <c r="N12" s="106">
        <v>0</v>
      </c>
      <c r="O12" s="105">
        <v>0</v>
      </c>
      <c r="P12" s="105">
        <v>31477299</v>
      </c>
      <c r="Q12" s="106">
        <v>31877679.492439378</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3343489</v>
      </c>
      <c r="AO12" s="106">
        <v>2570931.226642854</v>
      </c>
      <c r="AP12" s="106">
        <v>0</v>
      </c>
      <c r="AQ12" s="106">
        <v>0</v>
      </c>
      <c r="AR12" s="106">
        <v>0</v>
      </c>
      <c r="AS12" s="105">
        <v>0</v>
      </c>
      <c r="AT12" s="107">
        <v>210698919</v>
      </c>
      <c r="AU12" s="107">
        <v>0</v>
      </c>
      <c r="AV12" s="311"/>
      <c r="AW12" s="316"/>
    </row>
    <row r="13" spans="1:49" ht="26.4" x14ac:dyDescent="0.25">
      <c r="B13" s="155" t="s">
        <v>230</v>
      </c>
      <c r="C13" s="62" t="s">
        <v>37</v>
      </c>
      <c r="D13" s="109"/>
      <c r="E13" s="110"/>
      <c r="F13" s="110"/>
      <c r="G13" s="288"/>
      <c r="H13" s="289"/>
      <c r="I13" s="109"/>
      <c r="J13" s="109">
        <v>1705312</v>
      </c>
      <c r="K13" s="110">
        <v>1727002.427560623</v>
      </c>
      <c r="L13" s="110"/>
      <c r="M13" s="288"/>
      <c r="N13" s="289"/>
      <c r="O13" s="109"/>
      <c r="P13" s="109">
        <v>31477299</v>
      </c>
      <c r="Q13" s="110">
        <v>31877679.492439378</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6.4" x14ac:dyDescent="0.25">
      <c r="B14" s="155" t="s">
        <v>231</v>
      </c>
      <c r="C14" s="62" t="s">
        <v>6</v>
      </c>
      <c r="D14" s="109"/>
      <c r="E14" s="110"/>
      <c r="F14" s="110"/>
      <c r="G14" s="287"/>
      <c r="H14" s="290"/>
      <c r="I14" s="109"/>
      <c r="J14" s="109"/>
      <c r="K14" s="110"/>
      <c r="L14" s="110"/>
      <c r="M14" s="287"/>
      <c r="N14" s="290"/>
      <c r="O14" s="109"/>
      <c r="P14" s="109"/>
      <c r="Q14" s="110"/>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26.4" x14ac:dyDescent="0.25">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6.4" x14ac:dyDescent="0.25">
      <c r="B16" s="155" t="s">
        <v>233</v>
      </c>
      <c r="C16" s="62" t="s">
        <v>61</v>
      </c>
      <c r="D16" s="109">
        <v>0</v>
      </c>
      <c r="E16" s="288"/>
      <c r="F16" s="289"/>
      <c r="G16" s="290"/>
      <c r="H16" s="290"/>
      <c r="I16" s="292"/>
      <c r="J16" s="109">
        <v>0</v>
      </c>
      <c r="K16" s="288"/>
      <c r="L16" s="289"/>
      <c r="M16" s="290"/>
      <c r="N16" s="290"/>
      <c r="O16" s="292"/>
      <c r="P16" s="109">
        <v>0</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v>0</v>
      </c>
      <c r="AO16" s="288"/>
      <c r="AP16" s="289"/>
      <c r="AQ16" s="290"/>
      <c r="AR16" s="290"/>
      <c r="AS16" s="109"/>
      <c r="AT16" s="113">
        <v>-23623769</v>
      </c>
      <c r="AU16" s="113"/>
      <c r="AV16" s="310"/>
      <c r="AW16" s="317"/>
    </row>
    <row r="17" spans="1:49" x14ac:dyDescent="0.25">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v>0</v>
      </c>
      <c r="AU17" s="113"/>
      <c r="AV17" s="310"/>
      <c r="AW17" s="317"/>
    </row>
    <row r="18" spans="1:49" x14ac:dyDescent="0.25">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5">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5">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5">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5">
      <c r="B22" s="155" t="s">
        <v>239</v>
      </c>
      <c r="C22" s="62" t="s">
        <v>28</v>
      </c>
      <c r="D22" s="114"/>
      <c r="E22" s="115"/>
      <c r="F22" s="115">
        <v>0</v>
      </c>
      <c r="G22" s="115">
        <v>0</v>
      </c>
      <c r="H22" s="115">
        <v>0</v>
      </c>
      <c r="I22" s="114">
        <v>0</v>
      </c>
      <c r="J22" s="114"/>
      <c r="K22" s="115"/>
      <c r="L22" s="115">
        <v>0</v>
      </c>
      <c r="M22" s="115">
        <v>0</v>
      </c>
      <c r="N22" s="115">
        <v>0</v>
      </c>
      <c r="O22" s="114">
        <v>0</v>
      </c>
      <c r="P22" s="114"/>
      <c r="Q22" s="115"/>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v>0</v>
      </c>
      <c r="AQ22" s="115">
        <v>0</v>
      </c>
      <c r="AR22" s="115">
        <v>0</v>
      </c>
      <c r="AS22" s="114">
        <v>0</v>
      </c>
      <c r="AT22" s="116">
        <v>0</v>
      </c>
      <c r="AU22" s="116">
        <v>0</v>
      </c>
      <c r="AV22" s="310"/>
      <c r="AW22" s="317"/>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5">
      <c r="A25" s="35"/>
      <c r="B25" s="158" t="s">
        <v>242</v>
      </c>
      <c r="C25" s="62"/>
      <c r="D25" s="109">
        <v>42208.910549023436</v>
      </c>
      <c r="E25" s="110">
        <v>42208.910549023436</v>
      </c>
      <c r="F25" s="110"/>
      <c r="G25" s="110"/>
      <c r="H25" s="110"/>
      <c r="I25" s="109"/>
      <c r="J25" s="109">
        <v>-15735.719318005369</v>
      </c>
      <c r="K25" s="110">
        <v>-23327.368964223431</v>
      </c>
      <c r="L25" s="110"/>
      <c r="M25" s="110"/>
      <c r="N25" s="110"/>
      <c r="O25" s="109"/>
      <c r="P25" s="109">
        <v>-1644426.6520805168</v>
      </c>
      <c r="Q25" s="110">
        <v>-1728791.1481558441</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v>-16195.223664078856</v>
      </c>
      <c r="AO25" s="110">
        <v>270395.2206750011</v>
      </c>
      <c r="AP25" s="110"/>
      <c r="AQ25" s="110"/>
      <c r="AR25" s="110"/>
      <c r="AS25" s="109"/>
      <c r="AT25" s="113">
        <v>76965260.249447301</v>
      </c>
      <c r="AU25" s="113"/>
      <c r="AV25" s="113"/>
      <c r="AW25" s="317"/>
    </row>
    <row r="26" spans="1:49" s="5" customFormat="1" x14ac:dyDescent="0.25">
      <c r="A26" s="35"/>
      <c r="B26" s="158" t="s">
        <v>243</v>
      </c>
      <c r="C26" s="62"/>
      <c r="D26" s="109">
        <v>6.24</v>
      </c>
      <c r="E26" s="110">
        <v>6.24</v>
      </c>
      <c r="F26" s="110"/>
      <c r="G26" s="110"/>
      <c r="H26" s="110"/>
      <c r="I26" s="109"/>
      <c r="J26" s="109">
        <v>915.2</v>
      </c>
      <c r="K26" s="110">
        <v>915.2</v>
      </c>
      <c r="L26" s="110"/>
      <c r="M26" s="110"/>
      <c r="N26" s="110"/>
      <c r="O26" s="109"/>
      <c r="P26" s="109">
        <v>14976.000000000002</v>
      </c>
      <c r="Q26" s="110">
        <v>14976.000000000002</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v>8143.2000000000007</v>
      </c>
      <c r="AO26" s="110">
        <v>8143.2000000000007</v>
      </c>
      <c r="AP26" s="110"/>
      <c r="AQ26" s="110"/>
      <c r="AR26" s="110"/>
      <c r="AS26" s="109"/>
      <c r="AT26" s="113">
        <v>76753.040000000008</v>
      </c>
      <c r="AU26" s="113"/>
      <c r="AV26" s="113"/>
      <c r="AW26" s="317"/>
    </row>
    <row r="27" spans="1:49" s="5" customFormat="1" x14ac:dyDescent="0.25">
      <c r="B27" s="158" t="s">
        <v>244</v>
      </c>
      <c r="C27" s="62"/>
      <c r="D27" s="109">
        <v>473</v>
      </c>
      <c r="E27" s="110">
        <v>473</v>
      </c>
      <c r="F27" s="110"/>
      <c r="G27" s="110"/>
      <c r="H27" s="110"/>
      <c r="I27" s="109"/>
      <c r="J27" s="109">
        <v>33462.113835469412</v>
      </c>
      <c r="K27" s="110">
        <v>33462.113835469412</v>
      </c>
      <c r="L27" s="110"/>
      <c r="M27" s="110"/>
      <c r="N27" s="110"/>
      <c r="O27" s="109"/>
      <c r="P27" s="109">
        <v>546614.63511963829</v>
      </c>
      <c r="Q27" s="110">
        <v>546614.63511963829</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v>0</v>
      </c>
      <c r="AO27" s="110">
        <v>0</v>
      </c>
      <c r="AP27" s="110"/>
      <c r="AQ27" s="110"/>
      <c r="AR27" s="110"/>
      <c r="AS27" s="109"/>
      <c r="AT27" s="113">
        <v>0</v>
      </c>
      <c r="AU27" s="113"/>
      <c r="AV27" s="313"/>
      <c r="AW27" s="317"/>
    </row>
    <row r="28" spans="1:49" s="5" customFormat="1" x14ac:dyDescent="0.25">
      <c r="A28" s="35"/>
      <c r="B28" s="158" t="s">
        <v>245</v>
      </c>
      <c r="C28" s="62"/>
      <c r="D28" s="109">
        <v>0.84945097656628221</v>
      </c>
      <c r="E28" s="110">
        <v>0.84945097656628221</v>
      </c>
      <c r="F28" s="110"/>
      <c r="G28" s="110"/>
      <c r="H28" s="110"/>
      <c r="I28" s="109"/>
      <c r="J28" s="109">
        <v>4373.405482535959</v>
      </c>
      <c r="K28" s="110">
        <v>4373.405482535959</v>
      </c>
      <c r="L28" s="110"/>
      <c r="M28" s="110"/>
      <c r="N28" s="110"/>
      <c r="O28" s="109"/>
      <c r="P28" s="109">
        <v>71441.016960878551</v>
      </c>
      <c r="Q28" s="110">
        <v>71441.016960878551</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v>9459.0236640788553</v>
      </c>
      <c r="AO28" s="110">
        <v>9459.0236640788553</v>
      </c>
      <c r="AP28" s="110"/>
      <c r="AQ28" s="110"/>
      <c r="AR28" s="110"/>
      <c r="AS28" s="109"/>
      <c r="AT28" s="113">
        <v>1243322.7105526885</v>
      </c>
      <c r="AU28" s="113"/>
      <c r="AV28" s="113"/>
      <c r="AW28" s="317"/>
    </row>
    <row r="29" spans="1:49" ht="39.6" x14ac:dyDescent="0.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5">
      <c r="B30" s="158" t="s">
        <v>247</v>
      </c>
      <c r="C30" s="62"/>
      <c r="D30" s="109">
        <v>9.1797547862134746E-2</v>
      </c>
      <c r="E30" s="110">
        <v>9.1797547862134746E-2</v>
      </c>
      <c r="F30" s="110"/>
      <c r="G30" s="110"/>
      <c r="H30" s="110"/>
      <c r="I30" s="109"/>
      <c r="J30" s="109">
        <v>660.91939522040468</v>
      </c>
      <c r="K30" s="110">
        <v>660.91939522040468</v>
      </c>
      <c r="L30" s="110"/>
      <c r="M30" s="110"/>
      <c r="N30" s="110"/>
      <c r="O30" s="109"/>
      <c r="P30" s="109">
        <v>10796.240755904772</v>
      </c>
      <c r="Q30" s="110">
        <v>10796.240755904772</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v>1429.4484659221966</v>
      </c>
      <c r="AO30" s="110">
        <v>1429.4484659221966</v>
      </c>
      <c r="AP30" s="110"/>
      <c r="AQ30" s="110"/>
      <c r="AR30" s="110"/>
      <c r="AS30" s="109"/>
      <c r="AT30" s="113">
        <v>187892.34548417872</v>
      </c>
      <c r="AU30" s="113"/>
      <c r="AV30" s="113"/>
      <c r="AW30" s="317"/>
    </row>
    <row r="31" spans="1:49" x14ac:dyDescent="0.25">
      <c r="B31" s="158" t="s">
        <v>248</v>
      </c>
      <c r="C31" s="62"/>
      <c r="D31" s="109">
        <v>3.9082024521378651</v>
      </c>
      <c r="E31" s="110">
        <v>3.9082024521378651</v>
      </c>
      <c r="F31" s="110"/>
      <c r="G31" s="110"/>
      <c r="H31" s="110"/>
      <c r="I31" s="109"/>
      <c r="J31" s="109">
        <v>28138.080604779596</v>
      </c>
      <c r="K31" s="110">
        <v>28138.080604779596</v>
      </c>
      <c r="L31" s="110"/>
      <c r="M31" s="110"/>
      <c r="N31" s="110"/>
      <c r="O31" s="109"/>
      <c r="P31" s="109">
        <v>459640.75924409518</v>
      </c>
      <c r="Q31" s="110">
        <v>701415.5</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v>60857.5515340778</v>
      </c>
      <c r="AO31" s="110">
        <v>60857.5515340778</v>
      </c>
      <c r="AP31" s="110"/>
      <c r="AQ31" s="110"/>
      <c r="AR31" s="110"/>
      <c r="AS31" s="109"/>
      <c r="AT31" s="113">
        <v>7999356.6545158196</v>
      </c>
      <c r="AU31" s="113"/>
      <c r="AV31" s="113"/>
      <c r="AW31" s="317"/>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113"/>
      <c r="AU32" s="113"/>
      <c r="AV32" s="113"/>
      <c r="AW32" s="317"/>
    </row>
    <row r="33" spans="1:49" x14ac:dyDescent="0.25">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5">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v>164619</v>
      </c>
      <c r="AO34" s="110">
        <v>164619</v>
      </c>
      <c r="AP34" s="110"/>
      <c r="AQ34" s="110"/>
      <c r="AR34" s="110"/>
      <c r="AS34" s="291"/>
      <c r="AT34" s="113">
        <v>0</v>
      </c>
      <c r="AU34" s="113"/>
      <c r="AV34" s="113"/>
      <c r="AW34" s="317"/>
    </row>
    <row r="35" spans="1:49" x14ac:dyDescent="0.25">
      <c r="B35" s="158" t="s">
        <v>252</v>
      </c>
      <c r="C35" s="62"/>
      <c r="D35" s="109">
        <v>0</v>
      </c>
      <c r="E35" s="110">
        <v>0</v>
      </c>
      <c r="F35" s="110"/>
      <c r="G35" s="110"/>
      <c r="H35" s="110"/>
      <c r="I35" s="109"/>
      <c r="J35" s="109">
        <v>9003</v>
      </c>
      <c r="K35" s="110">
        <v>9003</v>
      </c>
      <c r="L35" s="110"/>
      <c r="M35" s="110"/>
      <c r="N35" s="110"/>
      <c r="O35" s="109"/>
      <c r="P35" s="109">
        <v>147074</v>
      </c>
      <c r="Q35" s="110">
        <v>147074</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v>19473</v>
      </c>
      <c r="AO35" s="110">
        <v>19473</v>
      </c>
      <c r="AP35" s="110"/>
      <c r="AQ35" s="110"/>
      <c r="AR35" s="110"/>
      <c r="AS35" s="109"/>
      <c r="AT35" s="113">
        <v>2559591</v>
      </c>
      <c r="AU35" s="113"/>
      <c r="AV35" s="113"/>
      <c r="AW35" s="317"/>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c r="AU37" s="119"/>
      <c r="AV37" s="119"/>
      <c r="AW37" s="316"/>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c r="AU38" s="113"/>
      <c r="AV38" s="113"/>
      <c r="AW38" s="317"/>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c r="AU39" s="113"/>
      <c r="AV39" s="113"/>
      <c r="AW39" s="317"/>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c r="AU40" s="113"/>
      <c r="AV40" s="113"/>
      <c r="AW40" s="317"/>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c r="AU41" s="113"/>
      <c r="AV41" s="113"/>
      <c r="AW41" s="317"/>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c r="AU42" s="113"/>
      <c r="AV42" s="113"/>
      <c r="AW42" s="317"/>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119"/>
      <c r="AU44" s="119"/>
      <c r="AV44" s="119"/>
      <c r="AW44" s="316"/>
    </row>
    <row r="45" spans="1:49" x14ac:dyDescent="0.25">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v>0</v>
      </c>
      <c r="AO45" s="110">
        <v>0</v>
      </c>
      <c r="AP45" s="110"/>
      <c r="AQ45" s="110"/>
      <c r="AR45" s="110"/>
      <c r="AS45" s="109"/>
      <c r="AT45" s="113">
        <v>3320159</v>
      </c>
      <c r="AU45" s="113"/>
      <c r="AV45" s="113"/>
      <c r="AW45" s="317"/>
    </row>
    <row r="46" spans="1:49" x14ac:dyDescent="0.25">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v>0</v>
      </c>
      <c r="AO46" s="110">
        <v>0</v>
      </c>
      <c r="AP46" s="110"/>
      <c r="AQ46" s="110"/>
      <c r="AR46" s="110"/>
      <c r="AS46" s="109"/>
      <c r="AT46" s="113">
        <v>1246151</v>
      </c>
      <c r="AU46" s="113"/>
      <c r="AV46" s="113"/>
      <c r="AW46" s="317"/>
    </row>
    <row r="47" spans="1:49" x14ac:dyDescent="0.25">
      <c r="B47" s="161" t="s">
        <v>264</v>
      </c>
      <c r="C47" s="62" t="s">
        <v>21</v>
      </c>
      <c r="D47" s="109">
        <v>58</v>
      </c>
      <c r="E47" s="110">
        <v>58</v>
      </c>
      <c r="F47" s="110"/>
      <c r="G47" s="110"/>
      <c r="H47" s="110"/>
      <c r="I47" s="109"/>
      <c r="J47" s="109">
        <v>268366</v>
      </c>
      <c r="K47" s="110">
        <v>268366</v>
      </c>
      <c r="L47" s="110"/>
      <c r="M47" s="110"/>
      <c r="N47" s="110"/>
      <c r="O47" s="109"/>
      <c r="P47" s="109">
        <v>4332857</v>
      </c>
      <c r="Q47" s="110">
        <v>4332857</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v>1068002</v>
      </c>
      <c r="AO47" s="110">
        <v>1068002</v>
      </c>
      <c r="AP47" s="110"/>
      <c r="AQ47" s="110"/>
      <c r="AR47" s="110"/>
      <c r="AS47" s="109"/>
      <c r="AT47" s="113">
        <v>62647883</v>
      </c>
      <c r="AU47" s="113"/>
      <c r="AV47" s="113"/>
      <c r="AW47" s="317"/>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x14ac:dyDescent="0.25">
      <c r="B49" s="161" t="s">
        <v>305</v>
      </c>
      <c r="C49" s="62"/>
      <c r="D49" s="109">
        <v>1</v>
      </c>
      <c r="E49" s="110">
        <v>1</v>
      </c>
      <c r="F49" s="110"/>
      <c r="G49" s="110"/>
      <c r="H49" s="110"/>
      <c r="I49" s="109"/>
      <c r="J49" s="109">
        <v>6631</v>
      </c>
      <c r="K49" s="110">
        <v>6631</v>
      </c>
      <c r="L49" s="110"/>
      <c r="M49" s="110"/>
      <c r="N49" s="110"/>
      <c r="O49" s="109"/>
      <c r="P49" s="109">
        <v>108318</v>
      </c>
      <c r="Q49" s="110">
        <v>108318</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v>14342</v>
      </c>
      <c r="AO49" s="110">
        <v>14342</v>
      </c>
      <c r="AP49" s="110"/>
      <c r="AQ49" s="110"/>
      <c r="AR49" s="110"/>
      <c r="AS49" s="109"/>
      <c r="AT49" s="113">
        <v>1885100</v>
      </c>
      <c r="AU49" s="113"/>
      <c r="AV49" s="113"/>
      <c r="AW49" s="317"/>
    </row>
    <row r="50" spans="2:49" ht="26.4" x14ac:dyDescent="0.25">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v>0</v>
      </c>
      <c r="AO50" s="110">
        <v>0</v>
      </c>
      <c r="AP50" s="110"/>
      <c r="AQ50" s="110"/>
      <c r="AR50" s="110"/>
      <c r="AS50" s="109"/>
      <c r="AT50" s="113">
        <v>0</v>
      </c>
      <c r="AU50" s="113"/>
      <c r="AV50" s="113"/>
      <c r="AW50" s="317"/>
    </row>
    <row r="51" spans="2:49" x14ac:dyDescent="0.25">
      <c r="B51" s="155" t="s">
        <v>267</v>
      </c>
      <c r="C51" s="62"/>
      <c r="D51" s="109">
        <v>88</v>
      </c>
      <c r="E51" s="110">
        <v>88</v>
      </c>
      <c r="F51" s="110"/>
      <c r="G51" s="110"/>
      <c r="H51" s="110"/>
      <c r="I51" s="109"/>
      <c r="J51" s="109">
        <v>71181</v>
      </c>
      <c r="K51" s="110">
        <v>71181</v>
      </c>
      <c r="L51" s="110"/>
      <c r="M51" s="110"/>
      <c r="N51" s="110"/>
      <c r="O51" s="109"/>
      <c r="P51" s="109">
        <v>1149245</v>
      </c>
      <c r="Q51" s="110">
        <v>1149245</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v>149440</v>
      </c>
      <c r="AO51" s="110">
        <v>149440</v>
      </c>
      <c r="AP51" s="110"/>
      <c r="AQ51" s="110"/>
      <c r="AR51" s="110"/>
      <c r="AS51" s="109"/>
      <c r="AT51" s="113">
        <v>73761219</v>
      </c>
      <c r="AU51" s="113"/>
      <c r="AV51" s="113"/>
      <c r="AW51" s="317"/>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113">
        <v>0</v>
      </c>
      <c r="AU52" s="113"/>
      <c r="AV52" s="113"/>
      <c r="AW52" s="317"/>
    </row>
    <row r="53" spans="2:49" ht="26.4" x14ac:dyDescent="0.25">
      <c r="B53" s="155" t="s">
        <v>269</v>
      </c>
      <c r="C53" s="62" t="s">
        <v>88</v>
      </c>
      <c r="D53" s="109"/>
      <c r="E53" s="110"/>
      <c r="F53" s="110"/>
      <c r="G53" s="288"/>
      <c r="H53" s="288"/>
      <c r="I53" s="109"/>
      <c r="J53" s="109"/>
      <c r="K53" s="110"/>
      <c r="L53" s="110"/>
      <c r="M53" s="288"/>
      <c r="N53" s="288"/>
      <c r="O53" s="109"/>
      <c r="P53" s="109"/>
      <c r="Q53" s="110"/>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113">
        <v>0</v>
      </c>
      <c r="AU53" s="113"/>
      <c r="AV53" s="113"/>
      <c r="AW53" s="317"/>
    </row>
    <row r="54" spans="2:49" ht="16.8" x14ac:dyDescent="0.2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8" x14ac:dyDescent="0.25">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5">
      <c r="B56" s="160" t="s">
        <v>272</v>
      </c>
      <c r="C56" s="61" t="s">
        <v>24</v>
      </c>
      <c r="D56" s="121">
        <v>3</v>
      </c>
      <c r="E56" s="122">
        <v>3</v>
      </c>
      <c r="F56" s="122"/>
      <c r="G56" s="122"/>
      <c r="H56" s="122"/>
      <c r="I56" s="121"/>
      <c r="J56" s="121">
        <v>440</v>
      </c>
      <c r="K56" s="122">
        <v>440</v>
      </c>
      <c r="L56" s="122"/>
      <c r="M56" s="122"/>
      <c r="N56" s="122"/>
      <c r="O56" s="121"/>
      <c r="P56" s="121">
        <v>7200</v>
      </c>
      <c r="Q56" s="122">
        <v>7200</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v>0</v>
      </c>
      <c r="AO56" s="122">
        <v>0</v>
      </c>
      <c r="AP56" s="122"/>
      <c r="AQ56" s="122"/>
      <c r="AR56" s="122"/>
      <c r="AS56" s="121"/>
      <c r="AT56" s="123">
        <v>9179194</v>
      </c>
      <c r="AU56" s="123"/>
      <c r="AV56" s="123"/>
      <c r="AW56" s="308"/>
    </row>
    <row r="57" spans="2:49" x14ac:dyDescent="0.25">
      <c r="B57" s="161" t="s">
        <v>273</v>
      </c>
      <c r="C57" s="62" t="s">
        <v>25</v>
      </c>
      <c r="D57" s="124">
        <v>3</v>
      </c>
      <c r="E57" s="125">
        <v>3</v>
      </c>
      <c r="F57" s="125"/>
      <c r="G57" s="125"/>
      <c r="H57" s="125"/>
      <c r="I57" s="124"/>
      <c r="J57" s="124">
        <v>440</v>
      </c>
      <c r="K57" s="125">
        <v>440</v>
      </c>
      <c r="L57" s="125"/>
      <c r="M57" s="125"/>
      <c r="N57" s="125"/>
      <c r="O57" s="124"/>
      <c r="P57" s="124">
        <v>7200</v>
      </c>
      <c r="Q57" s="125">
        <v>7200</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v>0</v>
      </c>
      <c r="AO57" s="125">
        <v>0</v>
      </c>
      <c r="AP57" s="125"/>
      <c r="AQ57" s="125"/>
      <c r="AR57" s="125"/>
      <c r="AS57" s="124"/>
      <c r="AT57" s="126">
        <v>9736524</v>
      </c>
      <c r="AU57" s="126"/>
      <c r="AV57" s="126"/>
      <c r="AW57" s="309"/>
    </row>
    <row r="58" spans="2:49" x14ac:dyDescent="0.25">
      <c r="B58" s="161" t="s">
        <v>274</v>
      </c>
      <c r="C58" s="62" t="s">
        <v>26</v>
      </c>
      <c r="D58" s="329"/>
      <c r="E58" s="330"/>
      <c r="F58" s="330"/>
      <c r="G58" s="330"/>
      <c r="H58" s="330"/>
      <c r="I58" s="329"/>
      <c r="J58" s="124">
        <v>14</v>
      </c>
      <c r="K58" s="125">
        <v>14</v>
      </c>
      <c r="L58" s="125"/>
      <c r="M58" s="125"/>
      <c r="N58" s="125"/>
      <c r="O58" s="124"/>
      <c r="P58" s="124">
        <v>43</v>
      </c>
      <c r="Q58" s="125">
        <v>43</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6">
        <v>0</v>
      </c>
      <c r="AU58" s="126"/>
      <c r="AV58" s="126"/>
      <c r="AW58" s="309"/>
    </row>
    <row r="59" spans="2:49" x14ac:dyDescent="0.25">
      <c r="B59" s="161" t="s">
        <v>275</v>
      </c>
      <c r="C59" s="62" t="s">
        <v>27</v>
      </c>
      <c r="D59" s="124">
        <v>36</v>
      </c>
      <c r="E59" s="125">
        <v>36</v>
      </c>
      <c r="F59" s="125"/>
      <c r="G59" s="125"/>
      <c r="H59" s="125"/>
      <c r="I59" s="124"/>
      <c r="J59" s="124">
        <v>5280</v>
      </c>
      <c r="K59" s="125">
        <v>5280</v>
      </c>
      <c r="L59" s="125"/>
      <c r="M59" s="125"/>
      <c r="N59" s="125"/>
      <c r="O59" s="124"/>
      <c r="P59" s="124">
        <v>86400</v>
      </c>
      <c r="Q59" s="125">
        <v>86400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v>46980</v>
      </c>
      <c r="AO59" s="125">
        <v>46980</v>
      </c>
      <c r="AP59" s="125"/>
      <c r="AQ59" s="125"/>
      <c r="AR59" s="125"/>
      <c r="AS59" s="124"/>
      <c r="AT59" s="126">
        <v>116139934</v>
      </c>
      <c r="AU59" s="126"/>
      <c r="AV59" s="126"/>
      <c r="AW59" s="309"/>
    </row>
    <row r="60" spans="2:49" x14ac:dyDescent="0.25">
      <c r="B60" s="161" t="s">
        <v>276</v>
      </c>
      <c r="C60" s="62"/>
      <c r="D60" s="127">
        <v>3</v>
      </c>
      <c r="E60" s="128">
        <v>3</v>
      </c>
      <c r="F60" s="128">
        <v>0</v>
      </c>
      <c r="G60" s="128">
        <v>0</v>
      </c>
      <c r="H60" s="128">
        <v>0</v>
      </c>
      <c r="I60" s="127">
        <v>0</v>
      </c>
      <c r="J60" s="127">
        <v>440</v>
      </c>
      <c r="K60" s="128">
        <v>440</v>
      </c>
      <c r="L60" s="128">
        <v>0</v>
      </c>
      <c r="M60" s="128">
        <v>0</v>
      </c>
      <c r="N60" s="128">
        <v>0</v>
      </c>
      <c r="O60" s="127">
        <v>0</v>
      </c>
      <c r="P60" s="127">
        <v>7200</v>
      </c>
      <c r="Q60" s="128">
        <v>7200</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3915</v>
      </c>
      <c r="AO60" s="128">
        <v>3915</v>
      </c>
      <c r="AP60" s="128">
        <v>0</v>
      </c>
      <c r="AQ60" s="128">
        <v>0</v>
      </c>
      <c r="AR60" s="128">
        <v>0</v>
      </c>
      <c r="AS60" s="127">
        <v>0</v>
      </c>
      <c r="AT60" s="129">
        <v>9678327.833333334</v>
      </c>
      <c r="AU60" s="129">
        <v>0</v>
      </c>
      <c r="AV60" s="129">
        <v>0</v>
      </c>
      <c r="AW60" s="309"/>
    </row>
    <row r="61" spans="2:49" ht="16.8" x14ac:dyDescent="0.2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49340037</v>
      </c>
    </row>
    <row r="62" spans="2:49" ht="33.6" x14ac:dyDescent="0.25">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17269012</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N10" sqref="AN10"/>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5">
      <c r="B5" s="175" t="s">
        <v>278</v>
      </c>
      <c r="C5" s="132"/>
      <c r="D5" s="117">
        <v>415</v>
      </c>
      <c r="E5" s="118">
        <v>415</v>
      </c>
      <c r="F5" s="118"/>
      <c r="G5" s="130"/>
      <c r="H5" s="130"/>
      <c r="I5" s="117"/>
      <c r="J5" s="117">
        <v>2146928</v>
      </c>
      <c r="K5" s="118">
        <v>2146928</v>
      </c>
      <c r="L5" s="118"/>
      <c r="M5" s="118"/>
      <c r="N5" s="118"/>
      <c r="O5" s="117"/>
      <c r="P5" s="117">
        <v>35070775</v>
      </c>
      <c r="Q5" s="118">
        <v>35070775</v>
      </c>
      <c r="R5" s="118"/>
      <c r="S5" s="118"/>
      <c r="T5" s="118"/>
      <c r="U5" s="117"/>
      <c r="V5" s="118"/>
      <c r="W5" s="118"/>
      <c r="X5" s="117"/>
      <c r="Y5" s="118"/>
      <c r="Z5" s="118"/>
      <c r="AA5" s="117"/>
      <c r="AB5" s="118"/>
      <c r="AC5" s="118"/>
      <c r="AD5" s="117"/>
      <c r="AE5" s="294"/>
      <c r="AF5" s="294"/>
      <c r="AG5" s="294"/>
      <c r="AH5" s="294"/>
      <c r="AI5" s="117"/>
      <c r="AJ5" s="294"/>
      <c r="AK5" s="294"/>
      <c r="AL5" s="294"/>
      <c r="AM5" s="294"/>
      <c r="AN5" s="117">
        <v>0</v>
      </c>
      <c r="AO5" s="118">
        <v>0</v>
      </c>
      <c r="AP5" s="118"/>
      <c r="AQ5" s="118"/>
      <c r="AR5" s="118"/>
      <c r="AS5" s="117"/>
      <c r="AT5" s="119">
        <v>616133373</v>
      </c>
      <c r="AU5" s="119"/>
      <c r="AV5" s="311"/>
      <c r="AW5" s="316"/>
    </row>
    <row r="6" spans="2:49" x14ac:dyDescent="0.25">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7"/>
      <c r="AF6" s="287"/>
      <c r="AG6" s="287"/>
      <c r="AH6" s="287"/>
      <c r="AI6" s="109"/>
      <c r="AJ6" s="287"/>
      <c r="AK6" s="287"/>
      <c r="AL6" s="287"/>
      <c r="AM6" s="287"/>
      <c r="AN6" s="109">
        <v>4643485</v>
      </c>
      <c r="AO6" s="110">
        <v>4643485</v>
      </c>
      <c r="AP6" s="110"/>
      <c r="AQ6" s="110"/>
      <c r="AR6" s="110"/>
      <c r="AS6" s="109"/>
      <c r="AT6" s="113">
        <v>45382722</v>
      </c>
      <c r="AU6" s="113"/>
      <c r="AV6" s="310"/>
      <c r="AW6" s="317"/>
    </row>
    <row r="7" spans="2:49" x14ac:dyDescent="0.25">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v>0</v>
      </c>
      <c r="AO7" s="110">
        <v>0</v>
      </c>
      <c r="AP7" s="110"/>
      <c r="AQ7" s="110"/>
      <c r="AR7" s="110"/>
      <c r="AS7" s="109"/>
      <c r="AT7" s="113">
        <v>51162368</v>
      </c>
      <c r="AU7" s="113"/>
      <c r="AV7" s="310"/>
      <c r="AW7" s="317"/>
    </row>
    <row r="8" spans="2:49" x14ac:dyDescent="0.25">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6.4" x14ac:dyDescent="0.25">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v>0</v>
      </c>
      <c r="AU9" s="113"/>
      <c r="AV9" s="310"/>
      <c r="AW9" s="317"/>
    </row>
    <row r="10" spans="2:49" ht="26.4" x14ac:dyDescent="0.25">
      <c r="B10" s="178" t="s">
        <v>83</v>
      </c>
      <c r="C10" s="133"/>
      <c r="D10" s="292"/>
      <c r="E10" s="110">
        <v>0</v>
      </c>
      <c r="F10" s="110"/>
      <c r="G10" s="110"/>
      <c r="H10" s="110"/>
      <c r="I10" s="109"/>
      <c r="J10" s="292"/>
      <c r="K10" s="110">
        <v>0</v>
      </c>
      <c r="L10" s="110"/>
      <c r="M10" s="110"/>
      <c r="N10" s="110"/>
      <c r="O10" s="109"/>
      <c r="P10" s="292"/>
      <c r="Q10" s="110">
        <v>0</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v>0</v>
      </c>
      <c r="AP10" s="110"/>
      <c r="AQ10" s="110"/>
      <c r="AR10" s="110"/>
      <c r="AS10" s="292"/>
      <c r="AT10" s="313"/>
      <c r="AU10" s="313"/>
      <c r="AV10" s="310"/>
      <c r="AW10" s="317"/>
    </row>
    <row r="11" spans="2:49" x14ac:dyDescent="0.25">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v>0</v>
      </c>
      <c r="AO11" s="110">
        <v>0</v>
      </c>
      <c r="AP11" s="110"/>
      <c r="AQ11" s="110"/>
      <c r="AR11" s="110"/>
      <c r="AS11" s="109"/>
      <c r="AT11" s="113">
        <v>0</v>
      </c>
      <c r="AU11" s="113"/>
      <c r="AV11" s="310"/>
      <c r="AW11" s="317"/>
    </row>
    <row r="12" spans="2:49" x14ac:dyDescent="0.25">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v>0</v>
      </c>
      <c r="AU12" s="113"/>
      <c r="AV12" s="310"/>
      <c r="AW12" s="317"/>
    </row>
    <row r="13" spans="2:49" x14ac:dyDescent="0.25">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v>0</v>
      </c>
      <c r="AO13" s="110">
        <v>0</v>
      </c>
      <c r="AP13" s="110"/>
      <c r="AQ13" s="110"/>
      <c r="AR13" s="110"/>
      <c r="AS13" s="109"/>
      <c r="AT13" s="113">
        <v>0</v>
      </c>
      <c r="AU13" s="113"/>
      <c r="AV13" s="310"/>
      <c r="AW13" s="317"/>
    </row>
    <row r="14" spans="2:49" x14ac:dyDescent="0.25">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v>0</v>
      </c>
      <c r="AO14" s="110">
        <v>0</v>
      </c>
      <c r="AP14" s="110"/>
      <c r="AQ14" s="110"/>
      <c r="AR14" s="110"/>
      <c r="AS14" s="109"/>
      <c r="AT14" s="113">
        <v>0</v>
      </c>
      <c r="AU14" s="113"/>
      <c r="AV14" s="310"/>
      <c r="AW14" s="317"/>
    </row>
    <row r="15" spans="2:49" ht="26.4" x14ac:dyDescent="0.25">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6.4" x14ac:dyDescent="0.25">
      <c r="B16" s="178" t="s">
        <v>287</v>
      </c>
      <c r="C16" s="133"/>
      <c r="D16" s="109"/>
      <c r="E16" s="110"/>
      <c r="F16" s="110"/>
      <c r="G16" s="110"/>
      <c r="H16" s="110"/>
      <c r="I16" s="109"/>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5">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6.4" x14ac:dyDescent="0.25">
      <c r="B18" s="178" t="s">
        <v>307</v>
      </c>
      <c r="C18" s="133"/>
      <c r="D18" s="109">
        <v>0</v>
      </c>
      <c r="E18" s="110">
        <v>0</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v>0</v>
      </c>
      <c r="AO18" s="110">
        <v>0</v>
      </c>
      <c r="AP18" s="110"/>
      <c r="AQ18" s="110"/>
      <c r="AR18" s="110"/>
      <c r="AS18" s="109"/>
      <c r="AT18" s="113">
        <v>0</v>
      </c>
      <c r="AU18" s="113"/>
      <c r="AV18" s="310"/>
      <c r="AW18" s="317"/>
    </row>
    <row r="19" spans="2:49" ht="26.4" x14ac:dyDescent="0.25">
      <c r="B19" s="178" t="s">
        <v>308</v>
      </c>
      <c r="C19" s="133"/>
      <c r="D19" s="109">
        <v>0</v>
      </c>
      <c r="E19" s="110">
        <v>0</v>
      </c>
      <c r="F19" s="110"/>
      <c r="G19" s="110"/>
      <c r="H19" s="110"/>
      <c r="I19" s="109"/>
      <c r="J19" s="109">
        <v>0</v>
      </c>
      <c r="K19" s="110">
        <v>0</v>
      </c>
      <c r="L19" s="110"/>
      <c r="M19" s="110"/>
      <c r="N19" s="110"/>
      <c r="O19" s="109"/>
      <c r="P19" s="109">
        <v>0</v>
      </c>
      <c r="Q19" s="110">
        <v>0</v>
      </c>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v>0</v>
      </c>
      <c r="AO19" s="110">
        <v>0</v>
      </c>
      <c r="AP19" s="110"/>
      <c r="AQ19" s="110"/>
      <c r="AR19" s="110"/>
      <c r="AS19" s="109"/>
      <c r="AT19" s="113">
        <v>0</v>
      </c>
      <c r="AU19" s="113"/>
      <c r="AV19" s="310"/>
      <c r="AW19" s="317"/>
    </row>
    <row r="20" spans="2:49" s="5" customFormat="1" ht="26.4" x14ac:dyDescent="0.25">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5">
      <c r="B23" s="176" t="s">
        <v>125</v>
      </c>
      <c r="C23" s="133"/>
      <c r="D23" s="109">
        <v>342</v>
      </c>
      <c r="E23" s="287"/>
      <c r="F23" s="287"/>
      <c r="G23" s="287"/>
      <c r="H23" s="287"/>
      <c r="I23" s="291"/>
      <c r="J23" s="109">
        <v>1701892</v>
      </c>
      <c r="K23" s="287"/>
      <c r="L23" s="287"/>
      <c r="M23" s="287"/>
      <c r="N23" s="287"/>
      <c r="O23" s="291"/>
      <c r="P23" s="109">
        <v>31414176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v>7008957</v>
      </c>
      <c r="AO23" s="287"/>
      <c r="AP23" s="287"/>
      <c r="AQ23" s="287"/>
      <c r="AR23" s="287"/>
      <c r="AS23" s="109"/>
      <c r="AT23" s="113">
        <v>268388785</v>
      </c>
      <c r="AU23" s="113"/>
      <c r="AV23" s="310"/>
      <c r="AW23" s="317"/>
    </row>
    <row r="24" spans="2:49" ht="28.5" customHeight="1" x14ac:dyDescent="0.25">
      <c r="B24" s="178" t="s">
        <v>114</v>
      </c>
      <c r="C24" s="133"/>
      <c r="D24" s="292"/>
      <c r="E24" s="110">
        <v>-124701</v>
      </c>
      <c r="F24" s="110"/>
      <c r="G24" s="110"/>
      <c r="H24" s="110"/>
      <c r="I24" s="109"/>
      <c r="J24" s="292"/>
      <c r="K24" s="110">
        <v>1727002.427560623</v>
      </c>
      <c r="L24" s="110"/>
      <c r="M24" s="110"/>
      <c r="N24" s="110"/>
      <c r="O24" s="109"/>
      <c r="P24" s="292"/>
      <c r="Q24" s="110">
        <v>31877679.492439378</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v>2454268.0061963825</v>
      </c>
      <c r="AP24" s="110"/>
      <c r="AQ24" s="110"/>
      <c r="AR24" s="110"/>
      <c r="AS24" s="292"/>
      <c r="AT24" s="313"/>
      <c r="AU24" s="313"/>
      <c r="AV24" s="310"/>
      <c r="AW24" s="317"/>
    </row>
    <row r="25" spans="2:49" s="5" customFormat="1" x14ac:dyDescent="0.25">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6.4" x14ac:dyDescent="0.25">
      <c r="B26" s="178" t="s">
        <v>110</v>
      </c>
      <c r="C26" s="133" t="s">
        <v>0</v>
      </c>
      <c r="D26" s="109">
        <v>1513</v>
      </c>
      <c r="E26" s="287"/>
      <c r="F26" s="287"/>
      <c r="G26" s="287"/>
      <c r="H26" s="287"/>
      <c r="I26" s="291"/>
      <c r="J26" s="109">
        <v>143193</v>
      </c>
      <c r="K26" s="287"/>
      <c r="L26" s="287"/>
      <c r="M26" s="287"/>
      <c r="N26" s="287"/>
      <c r="O26" s="291"/>
      <c r="P26" s="109">
        <v>1620939</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v>544995</v>
      </c>
      <c r="AO26" s="287"/>
      <c r="AP26" s="287"/>
      <c r="AQ26" s="287"/>
      <c r="AR26" s="287"/>
      <c r="AS26" s="109"/>
      <c r="AT26" s="113">
        <v>101487785</v>
      </c>
      <c r="AU26" s="113"/>
      <c r="AV26" s="310"/>
      <c r="AW26" s="317"/>
    </row>
    <row r="27" spans="2:49" s="5" customFormat="1" ht="26.4" x14ac:dyDescent="0.25">
      <c r="B27" s="178" t="s">
        <v>85</v>
      </c>
      <c r="C27" s="133"/>
      <c r="D27" s="292"/>
      <c r="E27" s="110">
        <v>1513</v>
      </c>
      <c r="F27" s="110"/>
      <c r="G27" s="110"/>
      <c r="H27" s="110"/>
      <c r="I27" s="109"/>
      <c r="J27" s="292"/>
      <c r="K27" s="110">
        <v>0</v>
      </c>
      <c r="L27" s="110"/>
      <c r="M27" s="110"/>
      <c r="N27" s="110"/>
      <c r="O27" s="109"/>
      <c r="P27" s="292"/>
      <c r="Q27" s="110">
        <v>0</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v>116663.22044647181</v>
      </c>
      <c r="AP27" s="110"/>
      <c r="AQ27" s="110"/>
      <c r="AR27" s="110"/>
      <c r="AS27" s="292"/>
      <c r="AT27" s="313"/>
      <c r="AU27" s="313"/>
      <c r="AV27" s="310"/>
      <c r="AW27" s="317"/>
    </row>
    <row r="28" spans="2:49" x14ac:dyDescent="0.25">
      <c r="B28" s="176" t="s">
        <v>290</v>
      </c>
      <c r="C28" s="133" t="s">
        <v>47</v>
      </c>
      <c r="D28" s="109">
        <v>53862</v>
      </c>
      <c r="E28" s="288"/>
      <c r="F28" s="288"/>
      <c r="G28" s="288"/>
      <c r="H28" s="288"/>
      <c r="I28" s="292"/>
      <c r="J28" s="109">
        <v>139773</v>
      </c>
      <c r="K28" s="288"/>
      <c r="L28" s="288"/>
      <c r="M28" s="288"/>
      <c r="N28" s="288"/>
      <c r="O28" s="292"/>
      <c r="P28" s="109">
        <v>1557816</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v>4210463</v>
      </c>
      <c r="AO28" s="288"/>
      <c r="AP28" s="288"/>
      <c r="AQ28" s="288"/>
      <c r="AR28" s="288"/>
      <c r="AS28" s="109"/>
      <c r="AT28" s="113">
        <v>90151166</v>
      </c>
      <c r="AU28" s="113"/>
      <c r="AV28" s="310"/>
      <c r="AW28" s="317"/>
    </row>
    <row r="29" spans="2:49" s="5" customFormat="1" x14ac:dyDescent="0.25">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6.4" x14ac:dyDescent="0.25">
      <c r="B30" s="178" t="s">
        <v>111</v>
      </c>
      <c r="C30" s="133" t="s">
        <v>1</v>
      </c>
      <c r="D30" s="109">
        <v>1488</v>
      </c>
      <c r="E30" s="287"/>
      <c r="F30" s="287"/>
      <c r="G30" s="287"/>
      <c r="H30" s="287"/>
      <c r="I30" s="291"/>
      <c r="J30" s="109">
        <v>0</v>
      </c>
      <c r="K30" s="287"/>
      <c r="L30" s="287"/>
      <c r="M30" s="287"/>
      <c r="N30" s="287"/>
      <c r="O30" s="291"/>
      <c r="P30" s="109">
        <v>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v>0</v>
      </c>
      <c r="AO30" s="287"/>
      <c r="AP30" s="287"/>
      <c r="AQ30" s="287"/>
      <c r="AR30" s="287"/>
      <c r="AS30" s="109"/>
      <c r="AT30" s="113">
        <v>143859006</v>
      </c>
      <c r="AU30" s="113"/>
      <c r="AV30" s="310"/>
      <c r="AW30" s="317"/>
    </row>
    <row r="31" spans="2:49" s="5" customFormat="1" ht="26.4" x14ac:dyDescent="0.25">
      <c r="B31" s="178" t="s">
        <v>84</v>
      </c>
      <c r="C31" s="133"/>
      <c r="D31" s="292"/>
      <c r="E31" s="110">
        <v>1488</v>
      </c>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5">
      <c r="B32" s="176" t="s">
        <v>292</v>
      </c>
      <c r="C32" s="133" t="s">
        <v>48</v>
      </c>
      <c r="D32" s="109">
        <v>71181</v>
      </c>
      <c r="E32" s="288"/>
      <c r="F32" s="288"/>
      <c r="G32" s="288"/>
      <c r="H32" s="288"/>
      <c r="I32" s="292"/>
      <c r="J32" s="109">
        <v>0</v>
      </c>
      <c r="K32" s="288"/>
      <c r="L32" s="288"/>
      <c r="M32" s="288"/>
      <c r="N32" s="288"/>
      <c r="O32" s="292"/>
      <c r="P32" s="109">
        <v>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v>0</v>
      </c>
      <c r="AO32" s="288"/>
      <c r="AP32" s="288"/>
      <c r="AQ32" s="288"/>
      <c r="AR32" s="288"/>
      <c r="AS32" s="109"/>
      <c r="AT32" s="113">
        <v>130390807</v>
      </c>
      <c r="AU32" s="113"/>
      <c r="AV32" s="310"/>
      <c r="AW32" s="317"/>
    </row>
    <row r="33" spans="2:49" s="5" customFormat="1" x14ac:dyDescent="0.25">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5">
      <c r="B34" s="176" t="s">
        <v>90</v>
      </c>
      <c r="C34" s="133" t="s">
        <v>2</v>
      </c>
      <c r="D34" s="109">
        <v>0</v>
      </c>
      <c r="E34" s="287"/>
      <c r="F34" s="287"/>
      <c r="G34" s="287"/>
      <c r="H34" s="287"/>
      <c r="I34" s="291"/>
      <c r="J34" s="109">
        <v>0</v>
      </c>
      <c r="K34" s="287"/>
      <c r="L34" s="287"/>
      <c r="M34" s="287"/>
      <c r="N34" s="287"/>
      <c r="O34" s="291"/>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v>0</v>
      </c>
      <c r="AO34" s="287"/>
      <c r="AP34" s="287"/>
      <c r="AQ34" s="287"/>
      <c r="AR34" s="287"/>
      <c r="AS34" s="109"/>
      <c r="AT34" s="113">
        <v>467179565</v>
      </c>
      <c r="AU34" s="113"/>
      <c r="AV34" s="310"/>
      <c r="AW34" s="317"/>
    </row>
    <row r="35" spans="2:49" s="5" customFormat="1" x14ac:dyDescent="0.25">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v>0</v>
      </c>
      <c r="AO36" s="110"/>
      <c r="AP36" s="110"/>
      <c r="AQ36" s="110"/>
      <c r="AR36" s="110"/>
      <c r="AS36" s="109"/>
      <c r="AT36" s="113">
        <v>549674249</v>
      </c>
      <c r="AU36" s="113"/>
      <c r="AV36" s="310"/>
      <c r="AW36" s="317"/>
    </row>
    <row r="37" spans="2:49" x14ac:dyDescent="0.25">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5">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2" customHeight="1" x14ac:dyDescent="0.25">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5">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5">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6.4" x14ac:dyDescent="0.25">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5">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5">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5">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5">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5">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5">
      <c r="B54" s="181" t="s">
        <v>303</v>
      </c>
      <c r="C54" s="136" t="s">
        <v>77</v>
      </c>
      <c r="D54" s="114">
        <v>-121700</v>
      </c>
      <c r="E54" s="115">
        <v>-121700</v>
      </c>
      <c r="F54" s="115">
        <v>0</v>
      </c>
      <c r="G54" s="115">
        <v>0</v>
      </c>
      <c r="H54" s="115">
        <v>0</v>
      </c>
      <c r="I54" s="114">
        <v>0</v>
      </c>
      <c r="J54" s="114">
        <v>1705312</v>
      </c>
      <c r="K54" s="115">
        <v>1727002.427560623</v>
      </c>
      <c r="L54" s="115">
        <v>0</v>
      </c>
      <c r="M54" s="115">
        <v>0</v>
      </c>
      <c r="N54" s="115">
        <v>0</v>
      </c>
      <c r="O54" s="114">
        <v>0</v>
      </c>
      <c r="P54" s="114">
        <v>31477299</v>
      </c>
      <c r="Q54" s="115">
        <v>31877679.492439378</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3343489</v>
      </c>
      <c r="AO54" s="115">
        <v>2570931.226642854</v>
      </c>
      <c r="AP54" s="115">
        <v>0</v>
      </c>
      <c r="AQ54" s="115">
        <v>0</v>
      </c>
      <c r="AR54" s="115">
        <v>0</v>
      </c>
      <c r="AS54" s="114">
        <v>0</v>
      </c>
      <c r="AT54" s="116">
        <v>210698919</v>
      </c>
      <c r="AU54" s="116">
        <v>0</v>
      </c>
      <c r="AV54" s="310"/>
      <c r="AW54" s="317"/>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F32" activePane="bottomRight" state="frozen"/>
      <selection activeCell="B1" sqref="B1"/>
      <selection pane="topRight" activeCell="B1" sqref="B1"/>
      <selection pane="bottomLeft" activeCell="B1" sqref="B1"/>
      <selection pane="bottomRight" activeCell="AO51" sqref="AO5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5">
      <c r="A5" s="142"/>
      <c r="B5" s="190" t="s">
        <v>310</v>
      </c>
      <c r="C5" s="117">
        <v>2882.61</v>
      </c>
      <c r="D5" s="118">
        <v>5084.21</v>
      </c>
      <c r="E5" s="345"/>
      <c r="F5" s="345"/>
      <c r="G5" s="311"/>
      <c r="H5" s="117">
        <v>1893055.6308888562</v>
      </c>
      <c r="I5" s="118">
        <v>1544748.4732538746</v>
      </c>
      <c r="J5" s="345"/>
      <c r="K5" s="345"/>
      <c r="L5" s="311"/>
      <c r="M5" s="117">
        <v>23920329.916232701</v>
      </c>
      <c r="N5" s="118">
        <v>24350168.959786098</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6.4" x14ac:dyDescent="0.25">
      <c r="A6" s="142"/>
      <c r="B6" s="191" t="s">
        <v>311</v>
      </c>
      <c r="C6" s="109">
        <v>2882.61</v>
      </c>
      <c r="D6" s="110">
        <v>5084.21</v>
      </c>
      <c r="E6" s="115">
        <v>-121700</v>
      </c>
      <c r="F6" s="115">
        <v>-113733.18</v>
      </c>
      <c r="G6" s="116">
        <v>0</v>
      </c>
      <c r="H6" s="109">
        <v>1893055.6308888562</v>
      </c>
      <c r="I6" s="110">
        <v>1544748.4732538746</v>
      </c>
      <c r="J6" s="115">
        <v>1727002.427560623</v>
      </c>
      <c r="K6" s="115">
        <v>5164806.5317033539</v>
      </c>
      <c r="L6" s="116">
        <v>0</v>
      </c>
      <c r="M6" s="109">
        <v>23920329.916232701</v>
      </c>
      <c r="N6" s="110">
        <v>24350168.959786098</v>
      </c>
      <c r="O6" s="115">
        <v>31877679.492439378</v>
      </c>
      <c r="P6" s="115">
        <v>80148178.368458182</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v>10758915.102779999</v>
      </c>
      <c r="AM6" s="115">
        <v>2570931.226642854</v>
      </c>
      <c r="AN6" s="252">
        <v>13329846.329422854</v>
      </c>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v>0</v>
      </c>
      <c r="AM7" s="115">
        <v>0</v>
      </c>
      <c r="AN7" s="252">
        <v>0</v>
      </c>
    </row>
    <row r="8" spans="1:40" x14ac:dyDescent="0.25">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6.4" x14ac:dyDescent="0.25">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6.4" x14ac:dyDescent="0.25">
      <c r="B10" s="191" t="s">
        <v>316</v>
      </c>
      <c r="C10" s="291"/>
      <c r="D10" s="287"/>
      <c r="E10" s="115">
        <v>0</v>
      </c>
      <c r="F10" s="115">
        <v>0</v>
      </c>
      <c r="G10" s="116">
        <v>0</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5">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5">
      <c r="A12" s="143"/>
      <c r="B12" s="192" t="s">
        <v>317</v>
      </c>
      <c r="C12" s="114">
        <v>2882.61</v>
      </c>
      <c r="D12" s="115">
        <v>5084.21</v>
      </c>
      <c r="E12" s="115">
        <v>-121700</v>
      </c>
      <c r="F12" s="115">
        <v>0</v>
      </c>
      <c r="G12" s="310"/>
      <c r="H12" s="114">
        <v>1893055.6308888562</v>
      </c>
      <c r="I12" s="115">
        <v>1544748.4732538746</v>
      </c>
      <c r="J12" s="115">
        <v>1727002.427560623</v>
      </c>
      <c r="K12" s="115">
        <v>5164806.5317033539</v>
      </c>
      <c r="L12" s="310"/>
      <c r="M12" s="114">
        <v>23920329.916232701</v>
      </c>
      <c r="N12" s="115">
        <v>24350168.959786098</v>
      </c>
      <c r="O12" s="115">
        <v>31877679.492439378</v>
      </c>
      <c r="P12" s="115">
        <v>80148178.368458182</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5" customHeight="1" x14ac:dyDescent="0.25">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12372752.368196998</v>
      </c>
      <c r="AM13" s="115">
        <v>2570931.226642854</v>
      </c>
      <c r="AN13" s="252">
        <f>AN6</f>
        <v>13329846.329422854</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6.4" x14ac:dyDescent="0.25">
      <c r="B15" s="193" t="s">
        <v>486</v>
      </c>
      <c r="C15" s="117">
        <v>826.97</v>
      </c>
      <c r="D15" s="118">
        <v>313.79000000000002</v>
      </c>
      <c r="E15" s="106">
        <v>415</v>
      </c>
      <c r="F15" s="106">
        <v>1555.76</v>
      </c>
      <c r="G15" s="107">
        <v>0</v>
      </c>
      <c r="H15" s="117">
        <v>2604544.8612511074</v>
      </c>
      <c r="I15" s="118">
        <v>2385666</v>
      </c>
      <c r="J15" s="106">
        <v>2146928</v>
      </c>
      <c r="K15" s="106">
        <v>7137138.8612511074</v>
      </c>
      <c r="L15" s="107">
        <v>0</v>
      </c>
      <c r="M15" s="117">
        <v>29833962.655964799</v>
      </c>
      <c r="N15" s="118">
        <v>30085306</v>
      </c>
      <c r="O15" s="106">
        <v>35070775</v>
      </c>
      <c r="P15" s="106">
        <v>94990043.655964792</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v>15350078</v>
      </c>
      <c r="AM15" s="106">
        <v>4643485</v>
      </c>
      <c r="AN15" s="253">
        <v>19993563</v>
      </c>
    </row>
    <row r="16" spans="1:40" x14ac:dyDescent="0.25">
      <c r="B16" s="191" t="s">
        <v>313</v>
      </c>
      <c r="C16" s="109">
        <v>14.716955137253958</v>
      </c>
      <c r="D16" s="110">
        <v>-1694</v>
      </c>
      <c r="E16" s="115">
        <v>42693</v>
      </c>
      <c r="F16" s="115">
        <v>41013.716955137257</v>
      </c>
      <c r="G16" s="116">
        <v>0</v>
      </c>
      <c r="H16" s="109">
        <v>49442.861497915925</v>
      </c>
      <c r="I16" s="110">
        <v>223508.31732005204</v>
      </c>
      <c r="J16" s="115">
        <v>53225.350353781942</v>
      </c>
      <c r="K16" s="115">
        <v>326176.52917174989</v>
      </c>
      <c r="L16" s="116">
        <v>0</v>
      </c>
      <c r="M16" s="109">
        <v>566347.12094162276</v>
      </c>
      <c r="N16" s="110">
        <v>1164863.174273211</v>
      </c>
      <c r="O16" s="115">
        <v>-236473.75531942258</v>
      </c>
      <c r="P16" s="115">
        <v>1494736.5398954111</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v>927673.14081044367</v>
      </c>
      <c r="AM16" s="115">
        <v>534376.44433908002</v>
      </c>
      <c r="AN16" s="252">
        <v>1462049.5851495238</v>
      </c>
    </row>
    <row r="17" spans="1:40" s="76" customFormat="1" x14ac:dyDescent="0.25">
      <c r="A17" s="143"/>
      <c r="B17" s="192" t="s">
        <v>320</v>
      </c>
      <c r="C17" s="114">
        <v>812.25304486274604</v>
      </c>
      <c r="D17" s="115">
        <v>2007.79</v>
      </c>
      <c r="E17" s="115">
        <v>-42278</v>
      </c>
      <c r="F17" s="115">
        <v>-39457.956955137255</v>
      </c>
      <c r="G17" s="313"/>
      <c r="H17" s="114">
        <v>2555101.9997531916</v>
      </c>
      <c r="I17" s="115">
        <v>2162157.6826799479</v>
      </c>
      <c r="J17" s="115">
        <v>2093702.6496462182</v>
      </c>
      <c r="K17" s="115">
        <v>6810962.3320793575</v>
      </c>
      <c r="L17" s="313"/>
      <c r="M17" s="114">
        <v>29267615.535023175</v>
      </c>
      <c r="N17" s="115">
        <v>28920442.825726788</v>
      </c>
      <c r="O17" s="115">
        <v>35307248.755319424</v>
      </c>
      <c r="P17" s="115">
        <v>93495307.116069376</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14422404.859189557</v>
      </c>
      <c r="AM17" s="115">
        <v>4109108.5556609202</v>
      </c>
      <c r="AN17" s="252">
        <v>18531513.414850477</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5">
      <c r="B19" s="194" t="s">
        <v>469</v>
      </c>
      <c r="C19" s="346"/>
      <c r="D19" s="345"/>
      <c r="E19" s="345"/>
      <c r="F19" s="345"/>
      <c r="G19" s="107">
        <v>0</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6.4" x14ac:dyDescent="0.25">
      <c r="B20" s="191" t="s">
        <v>488</v>
      </c>
      <c r="C20" s="291"/>
      <c r="D20" s="287"/>
      <c r="E20" s="287"/>
      <c r="F20" s="287"/>
      <c r="G20" s="116">
        <v>0</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5">
      <c r="B21" s="191" t="s">
        <v>470</v>
      </c>
      <c r="C21" s="291"/>
      <c r="D21" s="287"/>
      <c r="E21" s="287"/>
      <c r="F21" s="287"/>
      <c r="G21" s="254">
        <v>0</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5">
      <c r="B22" s="191" t="s">
        <v>481</v>
      </c>
      <c r="C22" s="291"/>
      <c r="D22" s="287"/>
      <c r="E22" s="287"/>
      <c r="F22" s="287"/>
      <c r="G22" s="139"/>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x14ac:dyDescent="0.25">
      <c r="B23" s="192" t="s">
        <v>471</v>
      </c>
      <c r="C23" s="291"/>
      <c r="D23" s="287"/>
      <c r="E23" s="287"/>
      <c r="F23" s="287"/>
      <c r="G23" s="116">
        <v>0</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5">
      <c r="B24" s="191" t="s">
        <v>489</v>
      </c>
      <c r="C24" s="291"/>
      <c r="D24" s="287"/>
      <c r="E24" s="287"/>
      <c r="F24" s="287"/>
      <c r="G24" s="116">
        <v>0</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5">
      <c r="B25" s="191" t="s">
        <v>490</v>
      </c>
      <c r="C25" s="291"/>
      <c r="D25" s="287"/>
      <c r="E25" s="287"/>
      <c r="F25" s="287"/>
      <c r="G25" s="116">
        <v>0</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5">
      <c r="B26" s="199" t="s">
        <v>472</v>
      </c>
      <c r="C26" s="291"/>
      <c r="D26" s="287"/>
      <c r="E26" s="287"/>
      <c r="F26" s="287"/>
      <c r="G26" s="116">
        <v>0</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5">
      <c r="B27" s="191" t="s">
        <v>493</v>
      </c>
      <c r="C27" s="291"/>
      <c r="D27" s="287"/>
      <c r="E27" s="287"/>
      <c r="F27" s="287"/>
      <c r="G27" s="116">
        <v>0</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6.4" x14ac:dyDescent="0.25">
      <c r="B28" s="191" t="s">
        <v>473</v>
      </c>
      <c r="C28" s="291"/>
      <c r="D28" s="287"/>
      <c r="E28" s="287"/>
      <c r="F28" s="287"/>
      <c r="G28" s="116">
        <v>0</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6.4" x14ac:dyDescent="0.25">
      <c r="B29" s="191" t="s">
        <v>477</v>
      </c>
      <c r="C29" s="291"/>
      <c r="D29" s="287"/>
      <c r="E29" s="287"/>
      <c r="F29" s="287"/>
      <c r="G29" s="116">
        <v>0</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5">
      <c r="B30" s="191" t="s">
        <v>468</v>
      </c>
      <c r="C30" s="291"/>
      <c r="D30" s="287"/>
      <c r="E30" s="287"/>
      <c r="F30" s="287"/>
      <c r="G30" s="116">
        <v>0</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6.4" x14ac:dyDescent="0.25">
      <c r="B31" s="195" t="s">
        <v>474</v>
      </c>
      <c r="C31" s="291"/>
      <c r="D31" s="287"/>
      <c r="E31" s="287"/>
      <c r="F31" s="287"/>
      <c r="G31" s="116">
        <v>0</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5">
      <c r="B32" s="195" t="s">
        <v>475</v>
      </c>
      <c r="C32" s="291"/>
      <c r="D32" s="287"/>
      <c r="E32" s="287"/>
      <c r="F32" s="287"/>
      <c r="G32" s="116">
        <v>0</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5">
      <c r="B33" s="195" t="s">
        <v>476</v>
      </c>
      <c r="C33" s="353"/>
      <c r="D33" s="354"/>
      <c r="E33" s="354"/>
      <c r="F33" s="354"/>
      <c r="G33" s="374">
        <v>0</v>
      </c>
      <c r="H33" s="353"/>
      <c r="I33" s="354"/>
      <c r="J33" s="354"/>
      <c r="K33" s="354"/>
      <c r="L33" s="374">
        <v>0</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6.4" x14ac:dyDescent="0.25">
      <c r="B34" s="195" t="s">
        <v>479</v>
      </c>
      <c r="C34" s="291"/>
      <c r="D34" s="287"/>
      <c r="E34" s="287"/>
      <c r="F34" s="287"/>
      <c r="G34" s="116"/>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6.4" x14ac:dyDescent="0.25">
      <c r="B35" s="196" t="s">
        <v>480</v>
      </c>
      <c r="C35" s="291"/>
      <c r="D35" s="287"/>
      <c r="E35" s="287"/>
      <c r="F35" s="287"/>
      <c r="G35" s="116"/>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5">
      <c r="B37" s="193" t="s">
        <v>455</v>
      </c>
      <c r="C37" s="121">
        <v>2</v>
      </c>
      <c r="D37" s="122">
        <v>2</v>
      </c>
      <c r="E37" s="255">
        <v>3</v>
      </c>
      <c r="F37" s="255">
        <v>7</v>
      </c>
      <c r="G37" s="311"/>
      <c r="H37" s="121">
        <v>573</v>
      </c>
      <c r="I37" s="122">
        <v>524</v>
      </c>
      <c r="J37" s="255">
        <v>440</v>
      </c>
      <c r="K37" s="255">
        <v>1537</v>
      </c>
      <c r="L37" s="311"/>
      <c r="M37" s="121">
        <v>7139</v>
      </c>
      <c r="N37" s="122">
        <v>7592</v>
      </c>
      <c r="O37" s="255">
        <v>7200</v>
      </c>
      <c r="P37" s="255">
        <v>21931</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v>54691.5</v>
      </c>
      <c r="AM37" s="255">
        <v>3915</v>
      </c>
      <c r="AN37" s="256">
        <v>58606.5</v>
      </c>
    </row>
    <row r="38" spans="1:40" x14ac:dyDescent="0.25">
      <c r="B38" s="191" t="s">
        <v>322</v>
      </c>
      <c r="C38" s="350"/>
      <c r="D38" s="351"/>
      <c r="E38" s="351"/>
      <c r="F38" s="266">
        <v>0</v>
      </c>
      <c r="G38" s="352"/>
      <c r="H38" s="350"/>
      <c r="I38" s="351"/>
      <c r="J38" s="351"/>
      <c r="K38" s="266">
        <v>7.1902000000000008E-2</v>
      </c>
      <c r="L38" s="352"/>
      <c r="M38" s="350"/>
      <c r="N38" s="351"/>
      <c r="O38" s="351"/>
      <c r="P38" s="266">
        <v>1.8046E-2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7.86888E-3</v>
      </c>
    </row>
    <row r="39" spans="1:40" x14ac:dyDescent="0.25">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5">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5">
      <c r="B41" s="191" t="s">
        <v>325</v>
      </c>
      <c r="C41" s="291"/>
      <c r="D41" s="287"/>
      <c r="E41" s="287"/>
      <c r="F41" s="259">
        <v>0</v>
      </c>
      <c r="G41" s="310"/>
      <c r="H41" s="291"/>
      <c r="I41" s="287"/>
      <c r="J41" s="287"/>
      <c r="K41" s="259">
        <v>7.1902000000000008E-2</v>
      </c>
      <c r="L41" s="310"/>
      <c r="M41" s="291"/>
      <c r="N41" s="287"/>
      <c r="O41" s="287"/>
      <c r="P41" s="259">
        <v>1.8046E-2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7.86888E-3</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5">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5">
      <c r="B44" s="191" t="s">
        <v>491</v>
      </c>
      <c r="C44" s="261" t="s">
        <v>501</v>
      </c>
      <c r="D44" s="259" t="s">
        <v>501</v>
      </c>
      <c r="E44" s="259" t="s">
        <v>501</v>
      </c>
      <c r="F44" s="259" t="s">
        <v>501</v>
      </c>
      <c r="G44" s="310"/>
      <c r="H44" s="261" t="s">
        <v>501</v>
      </c>
      <c r="I44" s="259" t="s">
        <v>501</v>
      </c>
      <c r="J44" s="259" t="s">
        <v>501</v>
      </c>
      <c r="K44" s="259">
        <v>0.75830789833873014</v>
      </c>
      <c r="L44" s="310"/>
      <c r="M44" s="261">
        <v>0.81729684769189248</v>
      </c>
      <c r="N44" s="259">
        <v>0.84197081996700596</v>
      </c>
      <c r="O44" s="259">
        <v>0.90286500977045558</v>
      </c>
      <c r="P44" s="259">
        <v>0.85724279475288045</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5">
      <c r="B45" s="191" t="s">
        <v>492</v>
      </c>
      <c r="C45" s="292"/>
      <c r="D45" s="288"/>
      <c r="E45" s="288"/>
      <c r="F45" s="288"/>
      <c r="G45" s="310"/>
      <c r="H45" s="292"/>
      <c r="I45" s="288"/>
      <c r="J45" s="288"/>
      <c r="K45" s="288"/>
      <c r="L45" s="310"/>
      <c r="M45" s="292"/>
      <c r="N45" s="288"/>
      <c r="O45" s="288"/>
      <c r="P45" s="288"/>
      <c r="Q45" s="261" t="s">
        <v>501</v>
      </c>
      <c r="R45" s="259" t="s">
        <v>501</v>
      </c>
      <c r="S45" s="259" t="s">
        <v>501</v>
      </c>
      <c r="T45" s="259" t="s">
        <v>501</v>
      </c>
      <c r="U45" s="261" t="s">
        <v>501</v>
      </c>
      <c r="V45" s="259" t="s">
        <v>501</v>
      </c>
      <c r="W45" s="259" t="s">
        <v>501</v>
      </c>
      <c r="X45" s="259" t="s">
        <v>501</v>
      </c>
      <c r="Y45" s="261" t="s">
        <v>501</v>
      </c>
      <c r="Z45" s="259" t="s">
        <v>501</v>
      </c>
      <c r="AA45" s="259" t="s">
        <v>501</v>
      </c>
      <c r="AB45" s="259" t="s">
        <v>501</v>
      </c>
      <c r="AC45" s="291"/>
      <c r="AD45" s="287"/>
      <c r="AE45" s="287"/>
      <c r="AF45" s="287"/>
      <c r="AG45" s="291"/>
      <c r="AH45" s="287"/>
      <c r="AI45" s="287"/>
      <c r="AJ45" s="287"/>
      <c r="AK45" s="291"/>
      <c r="AL45" s="259">
        <v>0.85788413853279277</v>
      </c>
      <c r="AM45" s="259">
        <v>0.62566641689254143</v>
      </c>
      <c r="AN45" s="260">
        <v>0.71930694655196392</v>
      </c>
    </row>
    <row r="46" spans="1:40" x14ac:dyDescent="0.25">
      <c r="B46" s="197" t="s">
        <v>330</v>
      </c>
      <c r="C46" s="291"/>
      <c r="D46" s="287"/>
      <c r="E46" s="287"/>
      <c r="F46" s="259" t="s">
        <v>501</v>
      </c>
      <c r="G46" s="310"/>
      <c r="H46" s="291"/>
      <c r="I46" s="287"/>
      <c r="J46" s="287"/>
      <c r="K46" s="259">
        <v>7.1902000000000008E-2</v>
      </c>
      <c r="L46" s="310"/>
      <c r="M46" s="291"/>
      <c r="N46" s="287"/>
      <c r="O46" s="287"/>
      <c r="P46" s="259">
        <v>1.8046E-2</v>
      </c>
      <c r="Q46" s="292"/>
      <c r="R46" s="288"/>
      <c r="S46" s="288"/>
      <c r="T46" s="259" t="s">
        <v>501</v>
      </c>
      <c r="U46" s="292"/>
      <c r="V46" s="288"/>
      <c r="W46" s="288"/>
      <c r="X46" s="259" t="s">
        <v>501</v>
      </c>
      <c r="Y46" s="292"/>
      <c r="Z46" s="288"/>
      <c r="AA46" s="288"/>
      <c r="AB46" s="259" t="s">
        <v>501</v>
      </c>
      <c r="AC46" s="291"/>
      <c r="AD46" s="287"/>
      <c r="AE46" s="287"/>
      <c r="AF46" s="287"/>
      <c r="AG46" s="291"/>
      <c r="AH46" s="287"/>
      <c r="AI46" s="287"/>
      <c r="AJ46" s="287"/>
      <c r="AK46" s="291"/>
      <c r="AL46" s="288"/>
      <c r="AM46" s="288"/>
      <c r="AN46" s="260">
        <v>7.86888E-3</v>
      </c>
    </row>
    <row r="47" spans="1:40" s="76" customFormat="1" x14ac:dyDescent="0.25">
      <c r="A47" s="143"/>
      <c r="B47" s="199" t="s">
        <v>329</v>
      </c>
      <c r="C47" s="291"/>
      <c r="D47" s="287"/>
      <c r="E47" s="287"/>
      <c r="F47" s="259" t="s">
        <v>501</v>
      </c>
      <c r="G47" s="310"/>
      <c r="H47" s="291"/>
      <c r="I47" s="287"/>
      <c r="J47" s="287"/>
      <c r="K47" s="259">
        <v>0.83</v>
      </c>
      <c r="L47" s="310"/>
      <c r="M47" s="291"/>
      <c r="N47" s="287"/>
      <c r="O47" s="287"/>
      <c r="P47" s="259">
        <v>0.875</v>
      </c>
      <c r="Q47" s="291"/>
      <c r="R47" s="287"/>
      <c r="S47" s="287"/>
      <c r="T47" s="259" t="s">
        <v>501</v>
      </c>
      <c r="U47" s="291"/>
      <c r="V47" s="287"/>
      <c r="W47" s="287"/>
      <c r="X47" s="259" t="s">
        <v>501</v>
      </c>
      <c r="Y47" s="291"/>
      <c r="Z47" s="287"/>
      <c r="AA47" s="287"/>
      <c r="AB47" s="259" t="s">
        <v>501</v>
      </c>
      <c r="AC47" s="291"/>
      <c r="AD47" s="287"/>
      <c r="AE47" s="287"/>
      <c r="AF47" s="287"/>
      <c r="AG47" s="291"/>
      <c r="AH47" s="287"/>
      <c r="AI47" s="287"/>
      <c r="AJ47" s="287"/>
      <c r="AK47" s="291"/>
      <c r="AL47" s="287"/>
      <c r="AM47" s="287"/>
      <c r="AN47" s="260">
        <v>0.72699999999999998</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5">
      <c r="B49" s="190" t="s">
        <v>332</v>
      </c>
      <c r="C49" s="140" t="s">
        <v>501</v>
      </c>
      <c r="D49" s="141" t="s">
        <v>501</v>
      </c>
      <c r="E49" s="141" t="s">
        <v>501</v>
      </c>
      <c r="F49" s="141" t="s">
        <v>501</v>
      </c>
      <c r="G49" s="311"/>
      <c r="H49" s="140">
        <v>0.8</v>
      </c>
      <c r="I49" s="140">
        <v>0.8</v>
      </c>
      <c r="J49" s="140">
        <v>0.8</v>
      </c>
      <c r="K49" s="140">
        <v>0.8</v>
      </c>
      <c r="L49" s="311"/>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5">
      <c r="A50" s="142"/>
      <c r="B50" s="197" t="s">
        <v>333</v>
      </c>
      <c r="C50" s="292"/>
      <c r="D50" s="288"/>
      <c r="E50" s="288"/>
      <c r="F50" s="259" t="s">
        <v>501</v>
      </c>
      <c r="G50" s="310"/>
      <c r="H50" s="292"/>
      <c r="I50" s="288"/>
      <c r="J50" s="288"/>
      <c r="K50" s="259">
        <v>0.83</v>
      </c>
      <c r="L50" s="310"/>
      <c r="M50" s="292"/>
      <c r="N50" s="288"/>
      <c r="O50" s="288"/>
      <c r="P50" s="259">
        <v>0.875</v>
      </c>
      <c r="Q50" s="292"/>
      <c r="R50" s="288"/>
      <c r="S50" s="288"/>
      <c r="T50" s="259" t="s">
        <v>501</v>
      </c>
      <c r="U50" s="292"/>
      <c r="V50" s="288"/>
      <c r="W50" s="288"/>
      <c r="X50" s="259" t="s">
        <v>501</v>
      </c>
      <c r="Y50" s="292"/>
      <c r="Z50" s="288"/>
      <c r="AA50" s="288"/>
      <c r="AB50" s="259" t="s">
        <v>501</v>
      </c>
      <c r="AC50" s="291"/>
      <c r="AD50" s="287"/>
      <c r="AE50" s="287"/>
      <c r="AF50" s="287"/>
      <c r="AG50" s="291"/>
      <c r="AH50" s="287"/>
      <c r="AI50" s="287"/>
      <c r="AJ50" s="287"/>
      <c r="AK50" s="291"/>
      <c r="AL50" s="288"/>
      <c r="AM50" s="288"/>
      <c r="AN50" s="260">
        <v>0.72699999999999998</v>
      </c>
    </row>
    <row r="51" spans="1:40" x14ac:dyDescent="0.25">
      <c r="B51" s="195" t="s">
        <v>334</v>
      </c>
      <c r="C51" s="291"/>
      <c r="D51" s="287"/>
      <c r="E51" s="287"/>
      <c r="F51" s="115" t="s">
        <v>501</v>
      </c>
      <c r="G51" s="310"/>
      <c r="H51" s="291"/>
      <c r="I51" s="287"/>
      <c r="J51" s="287"/>
      <c r="K51" s="115">
        <v>2093702.6496462182</v>
      </c>
      <c r="L51" s="310"/>
      <c r="M51" s="291"/>
      <c r="N51" s="287"/>
      <c r="O51" s="287"/>
      <c r="P51" s="115">
        <v>35307248.755319424</v>
      </c>
      <c r="Q51" s="291"/>
      <c r="R51" s="287"/>
      <c r="S51" s="287"/>
      <c r="T51" s="115" t="s">
        <v>501</v>
      </c>
      <c r="U51" s="291"/>
      <c r="V51" s="287"/>
      <c r="W51" s="287"/>
      <c r="X51" s="115" t="s">
        <v>501</v>
      </c>
      <c r="Y51" s="291"/>
      <c r="Z51" s="287"/>
      <c r="AA51" s="287"/>
      <c r="AB51" s="115" t="s">
        <v>501</v>
      </c>
      <c r="AC51" s="291"/>
      <c r="AD51" s="287"/>
      <c r="AE51" s="287"/>
      <c r="AF51" s="287"/>
      <c r="AG51" s="291"/>
      <c r="AH51" s="287"/>
      <c r="AI51" s="287"/>
      <c r="AJ51" s="287"/>
      <c r="AK51" s="291"/>
      <c r="AL51" s="287"/>
      <c r="AM51" s="287"/>
      <c r="AN51" s="252">
        <v>4109108.5556609202</v>
      </c>
    </row>
    <row r="52" spans="1:40" s="76" customFormat="1" ht="26.25" customHeight="1" x14ac:dyDescent="0.25">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299964.92456324742</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2" customHeight="1" x14ac:dyDescent="0.25">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5">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5">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5">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5">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5">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5">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5">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5">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5">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K1" sqref="K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3</v>
      </c>
      <c r="D4" s="149">
        <v>440</v>
      </c>
      <c r="E4" s="149">
        <v>7200</v>
      </c>
      <c r="F4" s="149">
        <v>0</v>
      </c>
      <c r="G4" s="149">
        <v>0</v>
      </c>
      <c r="H4" s="149">
        <v>0</v>
      </c>
      <c r="I4" s="363"/>
      <c r="J4" s="363"/>
      <c r="K4" s="208">
        <v>0</v>
      </c>
    </row>
    <row r="5" spans="2:11" ht="16.8" x14ac:dyDescent="0.3">
      <c r="B5" s="205" t="s">
        <v>348</v>
      </c>
      <c r="C5" s="262"/>
      <c r="D5" s="263"/>
      <c r="E5" s="263"/>
      <c r="F5" s="263"/>
      <c r="G5" s="263"/>
      <c r="H5" s="263"/>
      <c r="I5" s="263"/>
      <c r="J5" s="263"/>
      <c r="K5" s="264"/>
    </row>
    <row r="6" spans="2:11" x14ac:dyDescent="0.25">
      <c r="B6" s="206" t="s">
        <v>101</v>
      </c>
      <c r="C6" s="361"/>
      <c r="D6" s="123"/>
      <c r="E6" s="123">
        <v>2</v>
      </c>
      <c r="F6" s="362"/>
      <c r="G6" s="123"/>
      <c r="H6" s="123"/>
      <c r="I6" s="362"/>
      <c r="J6" s="362"/>
      <c r="K6" s="371"/>
    </row>
    <row r="7" spans="2:11" x14ac:dyDescent="0.25">
      <c r="B7" s="155" t="s">
        <v>102</v>
      </c>
      <c r="C7" s="124"/>
      <c r="D7" s="126"/>
      <c r="E7" s="126"/>
      <c r="F7" s="126"/>
      <c r="G7" s="126"/>
      <c r="H7" s="126"/>
      <c r="I7" s="373"/>
      <c r="J7" s="373"/>
      <c r="K7" s="209">
        <f>'Pt 1 Summary of Data'!AN60*2</f>
        <v>7830</v>
      </c>
    </row>
    <row r="8" spans="2:11" x14ac:dyDescent="0.25">
      <c r="B8" s="155" t="s">
        <v>103</v>
      </c>
      <c r="C8" s="360"/>
      <c r="D8" s="126"/>
      <c r="E8" s="126"/>
      <c r="F8" s="363"/>
      <c r="G8" s="126"/>
      <c r="H8" s="126"/>
      <c r="I8" s="373"/>
      <c r="J8" s="373"/>
      <c r="K8" s="372"/>
    </row>
    <row r="9" spans="2:11" ht="13.2" customHeight="1" x14ac:dyDescent="0.25">
      <c r="B9" s="155" t="s">
        <v>104</v>
      </c>
      <c r="C9" s="124"/>
      <c r="D9" s="126"/>
      <c r="E9" s="126"/>
      <c r="F9" s="126"/>
      <c r="G9" s="126"/>
      <c r="H9" s="126"/>
      <c r="I9" s="373"/>
      <c r="J9" s="373"/>
      <c r="K9" s="209"/>
    </row>
    <row r="10" spans="2:11" ht="16.8" x14ac:dyDescent="0.3">
      <c r="B10" s="205" t="s">
        <v>349</v>
      </c>
      <c r="C10" s="70"/>
      <c r="D10" s="74"/>
      <c r="E10" s="74"/>
      <c r="F10" s="74"/>
      <c r="G10" s="74"/>
      <c r="H10" s="74"/>
      <c r="I10" s="74"/>
      <c r="J10" s="74"/>
      <c r="K10" s="265"/>
    </row>
    <row r="11" spans="2:11" s="5" customFormat="1" x14ac:dyDescent="0.25">
      <c r="B11" s="206" t="s">
        <v>457</v>
      </c>
      <c r="C11" s="117">
        <v>0</v>
      </c>
      <c r="D11" s="119">
        <v>0</v>
      </c>
      <c r="E11" s="119">
        <v>86003.821696055602</v>
      </c>
      <c r="F11" s="119">
        <v>0</v>
      </c>
      <c r="G11" s="119">
        <v>0</v>
      </c>
      <c r="H11" s="119">
        <v>0</v>
      </c>
      <c r="I11" s="311"/>
      <c r="J11" s="311"/>
      <c r="K11" s="364">
        <f>'Pt 3 MLR and Rebate Calculation'!AN52</f>
        <v>299964.92456324742</v>
      </c>
    </row>
    <row r="12" spans="2:11" x14ac:dyDescent="0.25">
      <c r="B12" s="207" t="s">
        <v>93</v>
      </c>
      <c r="C12" s="109"/>
      <c r="D12" s="113"/>
      <c r="E12" s="113"/>
      <c r="F12" s="113"/>
      <c r="G12" s="113"/>
      <c r="H12" s="113"/>
      <c r="I12" s="310"/>
      <c r="J12" s="310"/>
      <c r="K12" s="365"/>
    </row>
    <row r="13" spans="2:11" x14ac:dyDescent="0.25">
      <c r="B13" s="207" t="s">
        <v>94</v>
      </c>
      <c r="C13" s="109"/>
      <c r="D13" s="113"/>
      <c r="E13" s="113"/>
      <c r="F13" s="113"/>
      <c r="G13" s="113"/>
      <c r="H13" s="113"/>
      <c r="I13" s="310"/>
      <c r="J13" s="310"/>
      <c r="K13" s="365"/>
    </row>
    <row r="14" spans="2:11" x14ac:dyDescent="0.25">
      <c r="B14" s="207" t="s">
        <v>95</v>
      </c>
      <c r="C14" s="109"/>
      <c r="D14" s="113"/>
      <c r="E14" s="113">
        <f>E11</f>
        <v>86003.821696055602</v>
      </c>
      <c r="F14" s="113"/>
      <c r="G14" s="113"/>
      <c r="H14" s="113"/>
      <c r="I14" s="310"/>
      <c r="J14" s="310"/>
      <c r="K14" s="365">
        <f>K11</f>
        <v>299964.92456324742</v>
      </c>
    </row>
    <row r="15" spans="2:11" ht="16.8" x14ac:dyDescent="0.3">
      <c r="B15" s="205" t="s">
        <v>350</v>
      </c>
      <c r="C15" s="70"/>
      <c r="D15" s="74"/>
      <c r="E15" s="74"/>
      <c r="F15" s="74"/>
      <c r="G15" s="74"/>
      <c r="H15" s="74"/>
      <c r="I15" s="74"/>
      <c r="J15" s="74"/>
      <c r="K15" s="265"/>
    </row>
    <row r="16" spans="2:11" s="5" customFormat="1" x14ac:dyDescent="0.25">
      <c r="B16" s="206" t="s">
        <v>206</v>
      </c>
      <c r="C16" s="117"/>
      <c r="D16" s="119"/>
      <c r="E16" s="119">
        <f>263315.80010043+144602.214128634</f>
        <v>407918.01422906399</v>
      </c>
      <c r="F16" s="119"/>
      <c r="G16" s="119"/>
      <c r="H16" s="119"/>
      <c r="I16" s="311"/>
      <c r="J16" s="311"/>
      <c r="K16" s="364"/>
    </row>
    <row r="17" spans="2:12" s="5" customFormat="1" x14ac:dyDescent="0.25">
      <c r="B17" s="207" t="s">
        <v>203</v>
      </c>
      <c r="C17" s="109"/>
      <c r="D17" s="113"/>
      <c r="E17" s="113"/>
      <c r="F17" s="113"/>
      <c r="G17" s="113"/>
      <c r="H17" s="113"/>
      <c r="I17" s="310"/>
      <c r="J17" s="310"/>
      <c r="K17" s="365"/>
    </row>
    <row r="18" spans="2:12" ht="26.4" x14ac:dyDescent="0.25">
      <c r="B18" s="155" t="s">
        <v>207</v>
      </c>
      <c r="C18" s="368"/>
      <c r="D18" s="139"/>
      <c r="E18" s="139"/>
      <c r="F18" s="139"/>
      <c r="G18" s="139"/>
      <c r="H18" s="139"/>
      <c r="I18" s="352"/>
      <c r="J18" s="352"/>
      <c r="K18" s="366"/>
    </row>
    <row r="19" spans="2:12" ht="26.4" x14ac:dyDescent="0.25">
      <c r="B19" s="155" t="s">
        <v>208</v>
      </c>
      <c r="C19" s="350"/>
      <c r="D19" s="139"/>
      <c r="E19" s="139"/>
      <c r="F19" s="369"/>
      <c r="G19" s="139"/>
      <c r="H19" s="139"/>
      <c r="I19" s="352"/>
      <c r="J19" s="352"/>
      <c r="K19" s="370"/>
    </row>
    <row r="20" spans="2:12" ht="26.4" x14ac:dyDescent="0.25">
      <c r="B20" s="155" t="s">
        <v>209</v>
      </c>
      <c r="C20" s="368"/>
      <c r="D20" s="139"/>
      <c r="E20" s="139"/>
      <c r="F20" s="139"/>
      <c r="G20" s="139"/>
      <c r="H20" s="139"/>
      <c r="I20" s="352"/>
      <c r="J20" s="352"/>
      <c r="K20" s="366"/>
    </row>
    <row r="21" spans="2:12" ht="26.4" x14ac:dyDescent="0.25">
      <c r="B21" s="155" t="s">
        <v>210</v>
      </c>
      <c r="C21" s="350"/>
      <c r="D21" s="139"/>
      <c r="E21" s="139"/>
      <c r="F21" s="369"/>
      <c r="G21" s="139"/>
      <c r="H21" s="139"/>
      <c r="I21" s="352"/>
      <c r="J21" s="352"/>
      <c r="K21" s="370"/>
    </row>
    <row r="22" spans="2:12" s="5" customFormat="1" x14ac:dyDescent="0.25">
      <c r="B22" s="211" t="s">
        <v>211</v>
      </c>
      <c r="C22" s="186"/>
      <c r="D22" s="212"/>
      <c r="E22" s="212"/>
      <c r="F22" s="212"/>
      <c r="G22" s="212"/>
      <c r="H22" s="212"/>
      <c r="I22" s="358"/>
      <c r="J22" s="358"/>
      <c r="K22" s="367"/>
    </row>
    <row r="23" spans="2:12" s="5" customFormat="1" ht="100.2" customHeight="1" x14ac:dyDescent="0.25">
      <c r="B23" s="102" t="s">
        <v>212</v>
      </c>
      <c r="C23" s="382"/>
      <c r="D23" s="383"/>
      <c r="E23" s="383"/>
      <c r="F23" s="383"/>
      <c r="G23" s="383"/>
      <c r="H23" s="383"/>
      <c r="I23" s="383"/>
      <c r="J23" s="383"/>
      <c r="K23" s="384"/>
    </row>
    <row r="24" spans="2:12" s="5" customFormat="1" ht="100.2" customHeight="1" x14ac:dyDescent="0.25">
      <c r="B24" s="101" t="s">
        <v>213</v>
      </c>
      <c r="C24" s="385"/>
      <c r="D24" s="386"/>
      <c r="E24" s="386"/>
      <c r="F24" s="386"/>
      <c r="G24" s="386"/>
      <c r="H24" s="386"/>
      <c r="I24" s="386"/>
      <c r="J24" s="386"/>
      <c r="K24" s="387"/>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7" activePane="bottomRight" state="frozen"/>
      <selection activeCell="B1" sqref="B1"/>
      <selection pane="topRight" activeCell="B1" sqref="B1"/>
      <selection pane="bottomLeft" activeCell="B1" sqref="B1"/>
      <selection pane="bottomRight" activeCell="C70" sqref="C70"/>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3" t="s">
        <v>460</v>
      </c>
      <c r="C3" s="224" t="s">
        <v>461</v>
      </c>
      <c r="D3" s="225" t="s">
        <v>462</v>
      </c>
    </row>
    <row r="4" spans="1:5" ht="13.8" x14ac:dyDescent="0.25">
      <c r="B4" s="270" t="s">
        <v>54</v>
      </c>
      <c r="C4" s="271"/>
      <c r="D4" s="272"/>
      <c r="E4" s="7"/>
    </row>
    <row r="5" spans="1:5" ht="35.25" customHeight="1" x14ac:dyDescent="0.25">
      <c r="B5" s="380" t="str">
        <f>'[1]Pt 3 Expense Allocation'!B14</f>
        <v>Claims Paid</v>
      </c>
      <c r="C5" s="150"/>
      <c r="D5" s="221" t="str">
        <f>'[1]Pt 3 Expense Allocation'!D14</f>
        <v xml:space="preserve">Included in line 2.1 is the accident and health portion of the "Settlements During the Year" reported in Exhibit 8, Part 2 - Claims for Life </v>
      </c>
      <c r="E5" s="7"/>
    </row>
    <row r="6" spans="1:5" ht="35.25" customHeight="1" x14ac:dyDescent="0.25">
      <c r="B6" s="219"/>
      <c r="C6" s="150"/>
      <c r="D6" s="222" t="str">
        <f>'[1]Pt 3 Expense Allocation'!D15</f>
        <v xml:space="preserve">and Accident and Health Contracts of the Annual statement. The allocation of claims to the individual states was based on issue state </v>
      </c>
      <c r="E6" s="7"/>
    </row>
    <row r="7" spans="1:5" ht="35.25" customHeight="1" x14ac:dyDescent="0.25">
      <c r="B7" s="219"/>
      <c r="C7" s="150"/>
      <c r="D7" s="222" t="str">
        <f>'[1]Pt 3 Expense Allocation'!D16</f>
        <v>codes recorded for policies in the administration system.</v>
      </c>
      <c r="E7" s="7"/>
    </row>
    <row r="8" spans="1:5" ht="35.25" customHeight="1" x14ac:dyDescent="0.25">
      <c r="B8" s="219"/>
      <c r="C8" s="150"/>
      <c r="D8" s="222">
        <f>'[1]Pt 3 Expense Allocation'!D17</f>
        <v>0</v>
      </c>
      <c r="E8" s="7"/>
    </row>
    <row r="9" spans="1:5" ht="35.25" customHeight="1" x14ac:dyDescent="0.25">
      <c r="B9" s="219" t="str">
        <f>'[1]Pt 3 Expense Allocation'!B18</f>
        <v>Claim Liability</v>
      </c>
      <c r="C9" s="150"/>
      <c r="D9" s="222" t="str">
        <f>'[1]Pt 3 Expense Allocation'!D18</f>
        <v xml:space="preserve">Included in line 2.1 is the accident and health portion of the "In Course of Settlement" and "Incurred But Unreported" claim liability </v>
      </c>
      <c r="E9" s="7"/>
    </row>
    <row r="10" spans="1:5" ht="35.25" customHeight="1" x14ac:dyDescent="0.25">
      <c r="B10" s="219"/>
      <c r="C10" s="150"/>
      <c r="D10" s="222" t="str">
        <f>'[1]Pt 3 Expense Allocation'!D19</f>
        <v xml:space="preserve">reserves reported in Exhibit 8, Part 1 - Claims for Life and Accident and Health Contracts of the Annual statement. The allocation of </v>
      </c>
      <c r="E10" s="7"/>
    </row>
    <row r="11" spans="1:5" ht="35.25" customHeight="1" x14ac:dyDescent="0.25">
      <c r="B11" s="219"/>
      <c r="C11" s="150"/>
      <c r="D11" s="222" t="str">
        <f>'[1]Pt 3 Expense Allocation'!D20</f>
        <v>claim liability reserves to the individual states was based on the claims paid reported in the MLR Report, Part 2, line 2.1.</v>
      </c>
      <c r="E11" s="7"/>
    </row>
    <row r="12" spans="1:5" ht="35.25" customHeight="1" x14ac:dyDescent="0.25">
      <c r="B12" s="220"/>
      <c r="C12" s="150"/>
      <c r="D12" s="222">
        <f>'[1]Pt 3 Expense Allocation'!D21</f>
        <v>0</v>
      </c>
      <c r="E12" s="7"/>
    </row>
    <row r="13" spans="1:5" ht="35.25" customHeight="1" x14ac:dyDescent="0.25">
      <c r="B13" s="380" t="str">
        <f>'[1]Pt 3 Expense Allocation'!B22</f>
        <v>Claim Reserves</v>
      </c>
      <c r="C13" s="150"/>
      <c r="D13" s="222" t="str">
        <f>'[1]Pt 3 Expense Allocation'!D22</f>
        <v xml:space="preserve">Included in line 2.1 is the Claim Reserve reported in Exhibit 6 - Aggregate Reserves for Accident &amp; Health Contracts of the Annual </v>
      </c>
      <c r="E13" s="7"/>
    </row>
    <row r="14" spans="1:5" ht="35.25" customHeight="1" x14ac:dyDescent="0.25">
      <c r="B14" s="219"/>
      <c r="C14" s="150"/>
      <c r="D14" s="222" t="str">
        <f>'[1]Pt 3 Expense Allocation'!D23</f>
        <v xml:space="preserve">statement. The allocation of claim reserves to the individual states was based on the claims paid reported in the </v>
      </c>
      <c r="E14" s="7"/>
    </row>
    <row r="15" spans="1:5" ht="35.25" customHeight="1" x14ac:dyDescent="0.25">
      <c r="B15" s="219"/>
      <c r="C15" s="150"/>
      <c r="D15" s="222" t="str">
        <f>'[1]Pt 3 Expense Allocation'!D24</f>
        <v>MLR Report Part 2, line 2.1.</v>
      </c>
      <c r="E15" s="7"/>
    </row>
    <row r="16" spans="1:5" ht="35.25" customHeight="1" x14ac:dyDescent="0.25">
      <c r="B16" s="219"/>
      <c r="C16" s="150"/>
      <c r="D16" s="222">
        <f>'[1]Pt 3 Expense Allocation'!D25</f>
        <v>0</v>
      </c>
      <c r="E16" s="7"/>
    </row>
    <row r="17" spans="2:5" ht="35.25" customHeight="1" x14ac:dyDescent="0.25">
      <c r="B17" s="219" t="str">
        <f>'[1]Pt 3 Expense Allocation'!B26</f>
        <v>Contract Reserves</v>
      </c>
      <c r="C17" s="150"/>
      <c r="D17" s="222" t="str">
        <f>'[1]Pt 3 Expense Allocation'!D26</f>
        <v xml:space="preserve">Included in line 2.1 is the Active Life Reserve reported in Exhibit 6 - Aggregate Reserves for Accident &amp; Health Contracts of the </v>
      </c>
      <c r="E17" s="7"/>
    </row>
    <row r="18" spans="2:5" ht="35.25" customHeight="1" x14ac:dyDescent="0.25">
      <c r="B18" s="219"/>
      <c r="C18" s="150"/>
      <c r="D18" s="222" t="str">
        <f>'[1]Pt 3 Expense Allocation'!D27</f>
        <v xml:space="preserve">Annual statement. The allocation of active life reserves to the individual states was based on issue state codes recorded for </v>
      </c>
      <c r="E18" s="7"/>
    </row>
    <row r="19" spans="2:5" ht="35.25" customHeight="1" x14ac:dyDescent="0.25">
      <c r="B19" s="219"/>
      <c r="C19" s="150"/>
      <c r="D19" s="222" t="str">
        <f>'[1]Pt 3 Expense Allocation'!D28</f>
        <v>policies in the administration system.</v>
      </c>
      <c r="E19" s="7"/>
    </row>
    <row r="20" spans="2:5" ht="35.25" customHeight="1" x14ac:dyDescent="0.25">
      <c r="B20" s="219"/>
      <c r="C20" s="150"/>
      <c r="D20" s="222">
        <f>'[1]Pt 3 Expense Allocation'!D29</f>
        <v>0</v>
      </c>
      <c r="E20" s="7"/>
    </row>
    <row r="21" spans="2:5" ht="35.25" customHeight="1" x14ac:dyDescent="0.25">
      <c r="B21" s="219"/>
      <c r="C21" s="150"/>
      <c r="D21" s="222" t="str">
        <f>'[1]Pt 3 Expense Allocation'!D30</f>
        <v>Allocation of incurred claims to lines of business is based upon the methodology used to produce the Accident and Health Policy</v>
      </c>
      <c r="E21" s="7"/>
    </row>
    <row r="22" spans="2:5" ht="35.25" customHeight="1" x14ac:dyDescent="0.25">
      <c r="B22" s="219"/>
      <c r="C22" s="150"/>
      <c r="D22" s="222" t="str">
        <f>'[1]Pt 3 Expense Allocation'!D31</f>
        <v>Experience Exhibit of the annual statement.</v>
      </c>
      <c r="E22" s="7"/>
    </row>
    <row r="23" spans="2:5" ht="35.25" customHeight="1" x14ac:dyDescent="0.25">
      <c r="B23" s="219"/>
      <c r="C23" s="150"/>
      <c r="D23" s="222"/>
      <c r="E23" s="7"/>
    </row>
    <row r="24" spans="2:5" ht="35.25" customHeight="1" x14ac:dyDescent="0.25">
      <c r="B24" s="219"/>
      <c r="C24" s="151"/>
      <c r="D24" s="222"/>
      <c r="E24" s="7"/>
    </row>
    <row r="25" spans="2:5" ht="16.8" x14ac:dyDescent="0.3">
      <c r="B25" s="273" t="s">
        <v>55</v>
      </c>
      <c r="C25" s="274"/>
      <c r="D25" s="275"/>
      <c r="E25" s="7"/>
    </row>
    <row r="26" spans="2:5" ht="13.8" x14ac:dyDescent="0.25">
      <c r="B26" s="276" t="s">
        <v>67</v>
      </c>
      <c r="C26" s="277"/>
      <c r="D26" s="278"/>
      <c r="E26" s="7"/>
    </row>
    <row r="27" spans="2:5" ht="35.25" customHeight="1" x14ac:dyDescent="0.25">
      <c r="B27" s="219"/>
      <c r="C27" s="150"/>
      <c r="D27" s="381" t="str">
        <f>'[1]Pt 3 Expense Allocation'!D36</f>
        <v xml:space="preserve">Included in this line is the accident and health portion of the US Social Security taxes as reported in Exhibit 3, Taxes, Licenses and </v>
      </c>
      <c r="E27" s="7"/>
    </row>
    <row r="28" spans="2:5" ht="35.25" customHeight="1" x14ac:dyDescent="0.25">
      <c r="B28" s="219"/>
      <c r="C28" s="150"/>
      <c r="D28" s="381" t="str">
        <f>'[1]Pt 3 Expense Allocation'!D37</f>
        <v>Fees of the Annual statement. Also included are the sector tax, and federal income taxes (excluding those on investment income and capital gains).</v>
      </c>
      <c r="E28" s="7"/>
    </row>
    <row r="29" spans="2:5" ht="35.25" customHeight="1" x14ac:dyDescent="0.25">
      <c r="B29" s="219"/>
      <c r="C29" s="150"/>
      <c r="D29" s="381" t="str">
        <f>'[1]Pt 3 Expense Allocation'!D38</f>
        <v>The allocation to the individual states was based on health premium earned from the Supplemental Health Care Exhibit, Part 1, line1.1. And the applicability of the tax.</v>
      </c>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79" t="s">
        <v>68</v>
      </c>
      <c r="C33" s="280"/>
      <c r="D33" s="281"/>
      <c r="E33" s="7"/>
    </row>
    <row r="34" spans="2:5" ht="35.25" customHeight="1" x14ac:dyDescent="0.25">
      <c r="B34" s="219"/>
      <c r="C34" s="150"/>
      <c r="D34" s="222" t="str">
        <f>'[1]Pt 3 Expense Allocation'!D43</f>
        <v xml:space="preserve">Included in this line is the accident and health portion of the state taxes as reported in Exhibit 3, Taxes, Licenses and Fees </v>
      </c>
      <c r="E34" s="7"/>
    </row>
    <row r="35" spans="2:5" ht="35.25" customHeight="1" x14ac:dyDescent="0.25">
      <c r="B35" s="219"/>
      <c r="C35" s="150"/>
      <c r="D35" s="222" t="str">
        <f>'[1]Pt 3 Expense Allocation'!D44</f>
        <v xml:space="preserve">of the Annual statement. The allocation to the individual states was based on health premium earned from the </v>
      </c>
      <c r="E35" s="7"/>
    </row>
    <row r="36" spans="2:5" ht="35.25" customHeight="1" x14ac:dyDescent="0.25">
      <c r="B36" s="219"/>
      <c r="C36" s="150"/>
      <c r="D36" s="222" t="str">
        <f>'[1]Pt 3 Expense Allocation'!D45</f>
        <v>Supplement Health Care Exhibit, Part 1, line 1.1.</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79" t="s">
        <v>126</v>
      </c>
      <c r="C40" s="280"/>
      <c r="D40" s="281"/>
      <c r="E40" s="7"/>
    </row>
    <row r="41" spans="2:5" ht="35.25" customHeight="1" x14ac:dyDescent="0.25">
      <c r="B41" s="219"/>
      <c r="C41" s="150"/>
      <c r="D41" s="222" t="str">
        <f>'[1]Pt 3 Expense Allocation'!D50</f>
        <v>Not applicable</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79" t="s">
        <v>69</v>
      </c>
      <c r="C47" s="280"/>
      <c r="D47" s="281"/>
      <c r="E47" s="7"/>
    </row>
    <row r="48" spans="2:5" ht="35.25" customHeight="1" x14ac:dyDescent="0.25">
      <c r="B48" s="219"/>
      <c r="C48" s="150"/>
      <c r="D48" s="222" t="str">
        <f>'[1]Pt 3 Expense Allocation'!D57</f>
        <v xml:space="preserve">Included in this line is the accident and health portion of the regulatory licenses and fees as reported in Exhibit 3, Taxes, Licenses </v>
      </c>
      <c r="E48" s="7"/>
    </row>
    <row r="49" spans="2:5" ht="35.25" customHeight="1" x14ac:dyDescent="0.25">
      <c r="B49" s="219"/>
      <c r="C49" s="150"/>
      <c r="D49" s="222" t="str">
        <f>'[1]Pt 3 Expense Allocation'!D58</f>
        <v xml:space="preserve">and Fees of the Annual statement. The allocation to the individual states was based on health premium earned from the </v>
      </c>
      <c r="E49" s="7"/>
    </row>
    <row r="50" spans="2:5" ht="35.25" customHeight="1" x14ac:dyDescent="0.25">
      <c r="B50" s="219"/>
      <c r="C50" s="150"/>
      <c r="D50" s="222" t="str">
        <f>'[1]Pt 3 Expense Allocation'!D59</f>
        <v>Supplement Health Care Exhibit, Part 1, line 1.1.</v>
      </c>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3" t="s">
        <v>56</v>
      </c>
      <c r="C54" s="274"/>
      <c r="D54" s="275"/>
      <c r="E54" s="7"/>
    </row>
    <row r="55" spans="2:5" ht="13.8" x14ac:dyDescent="0.25">
      <c r="B55" s="276" t="s">
        <v>127</v>
      </c>
      <c r="C55" s="277"/>
      <c r="D55" s="278"/>
      <c r="E55" s="7"/>
    </row>
    <row r="56" spans="2:5" ht="35.25" customHeight="1" x14ac:dyDescent="0.25">
      <c r="B56" s="219"/>
      <c r="C56" s="152"/>
      <c r="D56" s="222" t="str">
        <f>'[1]Pt 3 Expense Allocation'!D65</f>
        <v>Not applicable</v>
      </c>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79" t="s">
        <v>113</v>
      </c>
      <c r="C66" s="280"/>
      <c r="D66" s="281"/>
      <c r="E66" s="7"/>
    </row>
    <row r="67" spans="2:5" ht="35.25" customHeight="1" x14ac:dyDescent="0.25">
      <c r="B67" s="219"/>
      <c r="C67" s="152"/>
      <c r="D67" s="222" t="str">
        <f>'[1]Pt 3 Expense Allocation'!D76</f>
        <v>Not applicable</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79" t="s">
        <v>70</v>
      </c>
      <c r="C77" s="280"/>
      <c r="D77" s="281"/>
      <c r="E77" s="7"/>
    </row>
    <row r="78" spans="2:5" ht="35.25" customHeight="1" x14ac:dyDescent="0.25">
      <c r="B78" s="219"/>
      <c r="C78" s="152"/>
      <c r="D78" s="222" t="str">
        <f>'[1]Pt 3 Expense Allocation'!D87</f>
        <v>Not applicable</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79" t="s">
        <v>71</v>
      </c>
      <c r="C88" s="280"/>
      <c r="D88" s="281"/>
      <c r="E88" s="7"/>
    </row>
    <row r="89" spans="2:5" ht="35.25" customHeight="1" x14ac:dyDescent="0.25">
      <c r="B89" s="219"/>
      <c r="C89" s="152"/>
      <c r="D89" s="222" t="str">
        <f>'[1]Pt 3 Expense Allocation'!D98</f>
        <v>Not applicable</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79" t="s">
        <v>199</v>
      </c>
      <c r="C99" s="280"/>
      <c r="D99" s="281"/>
      <c r="E99" s="7"/>
    </row>
    <row r="100" spans="2:5" ht="35.25" customHeight="1" x14ac:dyDescent="0.25">
      <c r="B100" s="219"/>
      <c r="C100" s="152"/>
      <c r="D100" s="222" t="str">
        <f>'[1]Pt 3 Expense Allocation'!D109</f>
        <v>Not applicable</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79" t="s">
        <v>100</v>
      </c>
      <c r="C110" s="280"/>
      <c r="D110" s="281"/>
      <c r="E110" s="27"/>
    </row>
    <row r="111" spans="2:5" s="5" customFormat="1" ht="35.25" customHeight="1" x14ac:dyDescent="0.25">
      <c r="B111" s="219"/>
      <c r="C111" s="152"/>
      <c r="D111" s="222" t="str">
        <f>'[1]Pt 3 Expense Allocation'!D120</f>
        <v>Not applicable</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3" t="s">
        <v>57</v>
      </c>
      <c r="C121" s="274"/>
      <c r="D121" s="275"/>
      <c r="E121" s="7"/>
    </row>
    <row r="122" spans="2:5" ht="13.8" x14ac:dyDescent="0.25">
      <c r="B122" s="279" t="s">
        <v>72</v>
      </c>
      <c r="C122" s="280"/>
      <c r="D122" s="281"/>
      <c r="E122" s="7"/>
    </row>
    <row r="123" spans="2:5" ht="35.25" customHeight="1" x14ac:dyDescent="0.25">
      <c r="B123" s="219"/>
      <c r="C123" s="150"/>
      <c r="D123" s="222" t="str">
        <f>'[1]Pt 3 Expense Allocation'!D132</f>
        <v>Not applicable</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79" t="s">
        <v>73</v>
      </c>
      <c r="C133" s="280"/>
      <c r="D133" s="281"/>
      <c r="E133" s="7"/>
    </row>
    <row r="134" spans="2:5" s="5" customFormat="1" ht="35.25" customHeight="1" x14ac:dyDescent="0.25">
      <c r="B134" s="219"/>
      <c r="C134" s="150"/>
      <c r="D134" s="222" t="str">
        <f>'[1]Pt 3 Expense Allocation'!D143</f>
        <v>The allocation to the individual states was based on health premium earned from the Supplement Health Care Exhibit, Part 1, line 1.1.</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79" t="s">
        <v>74</v>
      </c>
      <c r="C144" s="280"/>
      <c r="D144" s="281"/>
      <c r="E144" s="7"/>
    </row>
    <row r="145" spans="2:5" s="5" customFormat="1" ht="35.25" customHeight="1" x14ac:dyDescent="0.25">
      <c r="B145" s="219"/>
      <c r="C145" s="150"/>
      <c r="D145" s="222" t="str">
        <f>'[1]Pt 3 Expense Allocation'!D154</f>
        <v xml:space="preserve">Included in this line is the accident and health portion of the sales general expenses as reported in Exhibit 2, General Expenses of the </v>
      </c>
      <c r="E145" s="27"/>
    </row>
    <row r="146" spans="2:5" s="5" customFormat="1" ht="35.25" customHeight="1" x14ac:dyDescent="0.25">
      <c r="B146" s="219"/>
      <c r="C146" s="150"/>
      <c r="D146" s="222" t="str">
        <f>'[1]Pt 3 Expense Allocation'!D155</f>
        <v xml:space="preserve">Annual statement. The allocation to the individual states was based on health premium earned from the Supplement </v>
      </c>
      <c r="E146" s="27"/>
    </row>
    <row r="147" spans="2:5" s="5" customFormat="1" ht="35.25" customHeight="1" x14ac:dyDescent="0.25">
      <c r="B147" s="219"/>
      <c r="C147" s="150"/>
      <c r="D147" s="222" t="str">
        <f>'[1]Pt 3 Expense Allocation'!D156</f>
        <v>Health Care Exhibit, Part 1, line 1.1.</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79" t="s">
        <v>75</v>
      </c>
      <c r="C155" s="280"/>
      <c r="D155" s="281"/>
      <c r="E155" s="7"/>
    </row>
    <row r="156" spans="2:5" s="5" customFormat="1" ht="35.25" customHeight="1" x14ac:dyDescent="0.25">
      <c r="B156" s="219"/>
      <c r="C156" s="150"/>
      <c r="D156" s="222" t="str">
        <f>'[1]Pt 3 Expense Allocation'!D165</f>
        <v xml:space="preserve">Included in this line is the accident and health portion of the commissions incurred as reported in Exhibit 1, Part 2, of the </v>
      </c>
      <c r="E156" s="27"/>
    </row>
    <row r="157" spans="2:5" s="5" customFormat="1" ht="35.25" customHeight="1" x14ac:dyDescent="0.25">
      <c r="B157" s="219"/>
      <c r="C157" s="150"/>
      <c r="D157" s="222" t="str">
        <f>'[1]Pt 3 Expense Allocation'!D166</f>
        <v xml:space="preserve">Annual statement. The allocation to the individual states was based on health premium earned from the Supplement Health </v>
      </c>
      <c r="E157" s="27"/>
    </row>
    <row r="158" spans="2:5" s="5" customFormat="1" ht="35.25" customHeight="1" x14ac:dyDescent="0.25">
      <c r="B158" s="219"/>
      <c r="C158" s="150"/>
      <c r="D158" s="222" t="str">
        <f>'[1]Pt 3 Expense Allocation'!D167</f>
        <v>Care Exhibit, Part 1, line 1.1</v>
      </c>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79" t="s">
        <v>76</v>
      </c>
      <c r="C166" s="280"/>
      <c r="D166" s="281"/>
      <c r="E166" s="7"/>
    </row>
    <row r="167" spans="2:5" s="5" customFormat="1" ht="35.25" customHeight="1" x14ac:dyDescent="0.25">
      <c r="B167" s="219"/>
      <c r="C167" s="150"/>
      <c r="D167" s="222" t="str">
        <f>'[1]Pt 3 Expense Allocation'!D176</f>
        <v xml:space="preserve">Included in this line is the accident and health portion of the other taxes as reported in Exhibit 3, Taxes, Licenses and Fees of </v>
      </c>
      <c r="E167" s="27"/>
    </row>
    <row r="168" spans="2:5" s="5" customFormat="1" ht="35.25" customHeight="1" x14ac:dyDescent="0.25">
      <c r="B168" s="219"/>
      <c r="C168" s="150"/>
      <c r="D168" s="222" t="str">
        <f>'[1]Pt 3 Expense Allocation'!D177</f>
        <v xml:space="preserve">the Annual statement. The allocation to the individual states was based on health premium earned from the Supplement Health </v>
      </c>
      <c r="E168" s="27"/>
    </row>
    <row r="169" spans="2:5" s="5" customFormat="1" ht="35.25" customHeight="1" x14ac:dyDescent="0.25">
      <c r="B169" s="219"/>
      <c r="C169" s="150"/>
      <c r="D169" s="222" t="str">
        <f>'[1]Pt 3 Expense Allocation'!D178</f>
        <v>Care Exhibit, Part 1, line 1.1.</v>
      </c>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79" t="s">
        <v>78</v>
      </c>
      <c r="C177" s="280"/>
      <c r="D177" s="281"/>
      <c r="E177" s="1"/>
    </row>
    <row r="178" spans="2:5" s="5" customFormat="1" ht="35.25" customHeight="1" x14ac:dyDescent="0.25">
      <c r="B178" s="219"/>
      <c r="C178" s="150"/>
      <c r="D178" s="222" t="str">
        <f>'[1]Pt 3 Expense Allocation'!D187</f>
        <v xml:space="preserve">Included in this line is the remaining accident and health portion of the general expenses as reported in Exhibit 2, General Expenses </v>
      </c>
      <c r="E178" s="27"/>
    </row>
    <row r="179" spans="2:5" s="5" customFormat="1" ht="35.25" customHeight="1" x14ac:dyDescent="0.25">
      <c r="B179" s="219"/>
      <c r="C179" s="150"/>
      <c r="D179" s="222" t="str">
        <f>'[1]Pt 3 Expense Allocation'!D188</f>
        <v xml:space="preserve">of the Annual statement not included above. The allocation to the individual states was based on health premium earned from the </v>
      </c>
      <c r="E179" s="27"/>
    </row>
    <row r="180" spans="2:5" s="5" customFormat="1" ht="35.25" customHeight="1" x14ac:dyDescent="0.25">
      <c r="B180" s="219"/>
      <c r="C180" s="150"/>
      <c r="D180" s="222" t="str">
        <f>'[1]Pt 3 Expense Allocation'!D189</f>
        <v>Supplement Health Care Exhibit, Part 1, line 1.1.</v>
      </c>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79" t="s">
        <v>79</v>
      </c>
      <c r="C188" s="280"/>
      <c r="D188" s="281"/>
      <c r="E188" s="1"/>
    </row>
    <row r="189" spans="2:5" s="5" customFormat="1" ht="35.25" customHeight="1" x14ac:dyDescent="0.25">
      <c r="B189" s="219"/>
      <c r="C189" s="150"/>
      <c r="D189" s="222" t="str">
        <f>'[1]Pt 3 Expense Allocation'!D198</f>
        <v>Not applicable</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79" t="s">
        <v>81</v>
      </c>
      <c r="C199" s="280"/>
      <c r="D199" s="281"/>
      <c r="E199" s="1"/>
    </row>
    <row r="200" spans="2:5" s="5" customFormat="1" ht="35.25" customHeight="1" x14ac:dyDescent="0.25">
      <c r="B200" s="219"/>
      <c r="C200" s="150"/>
      <c r="D200" s="222" t="str">
        <f>'[1]Pt 3 Expense Allocation'!D209</f>
        <v>Not applicable</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6"/>
      <c r="C209" s="227"/>
      <c r="D209" s="228"/>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6" t="s">
        <v>130</v>
      </c>
      <c r="B3" s="237" t="s">
        <v>131</v>
      </c>
      <c r="C3" s="84"/>
      <c r="D3" s="81" t="s">
        <v>132</v>
      </c>
      <c r="E3" s="84"/>
      <c r="F3" s="86">
        <v>2011</v>
      </c>
      <c r="G3" s="84"/>
      <c r="H3" s="87" t="s">
        <v>133</v>
      </c>
    </row>
    <row r="4" spans="1:8" x14ac:dyDescent="0.25">
      <c r="A4" s="234">
        <v>0</v>
      </c>
      <c r="B4" s="235">
        <v>0</v>
      </c>
      <c r="C4" s="84"/>
      <c r="D4" s="88" t="s">
        <v>134</v>
      </c>
      <c r="E4" s="84"/>
      <c r="F4" s="89">
        <v>2012</v>
      </c>
      <c r="G4" s="84"/>
      <c r="H4" s="90" t="s">
        <v>135</v>
      </c>
    </row>
    <row r="5" spans="1:8" x14ac:dyDescent="0.25">
      <c r="A5" s="234">
        <v>1000</v>
      </c>
      <c r="B5" s="235">
        <v>8.3000000000000004E-2</v>
      </c>
      <c r="C5" s="84"/>
      <c r="D5" s="88" t="s">
        <v>136</v>
      </c>
      <c r="E5" s="84"/>
      <c r="F5" s="89">
        <v>2013</v>
      </c>
      <c r="G5" s="84"/>
      <c r="H5" s="84"/>
    </row>
    <row r="6" spans="1:8" x14ac:dyDescent="0.25">
      <c r="A6" s="234">
        <v>2500</v>
      </c>
      <c r="B6" s="235">
        <v>5.1999999999999998E-2</v>
      </c>
      <c r="C6" s="84"/>
      <c r="D6" s="88" t="s">
        <v>137</v>
      </c>
      <c r="E6" s="84"/>
      <c r="F6" s="89">
        <v>2014</v>
      </c>
      <c r="G6" s="84"/>
      <c r="H6" s="84"/>
    </row>
    <row r="7" spans="1:8" x14ac:dyDescent="0.25">
      <c r="A7" s="234">
        <v>5000</v>
      </c>
      <c r="B7" s="235">
        <v>3.6999999999999998E-2</v>
      </c>
      <c r="C7" s="84"/>
      <c r="D7" s="88" t="s">
        <v>138</v>
      </c>
      <c r="E7" s="84"/>
      <c r="F7" s="89">
        <v>2015</v>
      </c>
      <c r="G7" s="84"/>
      <c r="H7" s="84"/>
    </row>
    <row r="8" spans="1:8" x14ac:dyDescent="0.25">
      <c r="A8" s="234">
        <v>10000</v>
      </c>
      <c r="B8" s="235">
        <v>2.5999999999999999E-2</v>
      </c>
      <c r="C8" s="84"/>
      <c r="D8" s="88" t="s">
        <v>139</v>
      </c>
      <c r="E8" s="84"/>
      <c r="F8" s="89">
        <v>2016</v>
      </c>
      <c r="G8" s="84"/>
      <c r="H8" s="84"/>
    </row>
    <row r="9" spans="1:8" x14ac:dyDescent="0.25">
      <c r="A9" s="234">
        <v>25000</v>
      </c>
      <c r="B9" s="235">
        <v>1.6E-2</v>
      </c>
      <c r="C9" s="84"/>
      <c r="D9" s="88" t="s">
        <v>140</v>
      </c>
      <c r="E9" s="84"/>
      <c r="F9" s="89">
        <v>2017</v>
      </c>
      <c r="G9" s="84"/>
      <c r="H9" s="84"/>
    </row>
    <row r="10" spans="1:8" x14ac:dyDescent="0.25">
      <c r="A10" s="234">
        <v>50000</v>
      </c>
      <c r="B10" s="235">
        <v>1.2E-2</v>
      </c>
      <c r="C10" s="84"/>
      <c r="D10" s="88" t="s">
        <v>141</v>
      </c>
      <c r="E10" s="84"/>
      <c r="F10" s="89">
        <v>2018</v>
      </c>
      <c r="G10" s="84"/>
      <c r="H10" s="84"/>
    </row>
    <row r="11" spans="1:8" x14ac:dyDescent="0.25">
      <c r="A11" s="238">
        <v>75000</v>
      </c>
      <c r="B11" s="239">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6" t="s">
        <v>147</v>
      </c>
      <c r="B16" s="237" t="s">
        <v>148</v>
      </c>
      <c r="C16" s="84"/>
      <c r="D16" s="88" t="s">
        <v>150</v>
      </c>
      <c r="E16" s="84"/>
      <c r="F16" s="89">
        <v>2024</v>
      </c>
      <c r="G16" s="84"/>
      <c r="H16" s="84"/>
    </row>
    <row r="17" spans="1:8" x14ac:dyDescent="0.25">
      <c r="A17" s="240">
        <v>0</v>
      </c>
      <c r="B17" s="242">
        <v>1</v>
      </c>
      <c r="C17" s="84"/>
      <c r="D17" s="88" t="s">
        <v>151</v>
      </c>
      <c r="E17" s="84"/>
      <c r="F17" s="89">
        <v>2025</v>
      </c>
      <c r="G17" s="84"/>
      <c r="H17" s="84"/>
    </row>
    <row r="18" spans="1:8" x14ac:dyDescent="0.25">
      <c r="A18" s="241">
        <v>2500</v>
      </c>
      <c r="B18" s="243">
        <v>1.1639999999999999</v>
      </c>
      <c r="C18" s="84"/>
      <c r="D18" s="88" t="s">
        <v>152</v>
      </c>
      <c r="E18" s="84"/>
      <c r="F18" s="89">
        <v>2026</v>
      </c>
      <c r="G18" s="84"/>
      <c r="H18" s="84"/>
    </row>
    <row r="19" spans="1:8" x14ac:dyDescent="0.25">
      <c r="A19" s="241">
        <v>5000</v>
      </c>
      <c r="B19" s="243">
        <v>1.4019999999999999</v>
      </c>
      <c r="C19" s="84"/>
      <c r="D19" s="88" t="s">
        <v>153</v>
      </c>
      <c r="E19" s="84"/>
      <c r="F19" s="89">
        <v>2027</v>
      </c>
      <c r="G19" s="84"/>
      <c r="H19" s="84"/>
    </row>
    <row r="20" spans="1:8" x14ac:dyDescent="0.25">
      <c r="A20" s="244">
        <v>10000</v>
      </c>
      <c r="B20" s="245">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2015-08-28T13:09:30Z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