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60" i="4" l="1"/>
  <c r="E59" i="4"/>
  <c r="E57" i="4"/>
  <c r="E56" i="4"/>
  <c r="E51" i="4"/>
  <c r="E49" i="4"/>
  <c r="E47" i="4"/>
  <c r="E46" i="4"/>
  <c r="E35" i="4"/>
  <c r="E31" i="4"/>
  <c r="E28" i="4"/>
  <c r="D60" i="4"/>
  <c r="E54" i="18"/>
  <c r="D54" i="18" l="1"/>
  <c r="E6" i="18"/>
  <c r="E5" i="18"/>
  <c r="K60" i="4" l="1"/>
  <c r="K59" i="4"/>
  <c r="K58" i="4"/>
  <c r="K57" i="4"/>
  <c r="K56" i="4"/>
  <c r="K51" i="4"/>
  <c r="K49" i="4"/>
  <c r="K47" i="4"/>
  <c r="K46" i="4"/>
  <c r="K35" i="4"/>
  <c r="K31" i="4"/>
  <c r="K28" i="4"/>
  <c r="J60" i="4"/>
  <c r="K54" i="18"/>
  <c r="J54" i="18"/>
  <c r="K6" i="18"/>
  <c r="K5" i="18"/>
  <c r="AT60" i="4" l="1"/>
  <c r="AT54" i="18"/>
</calcChain>
</file>

<file path=xl/sharedStrings.xml><?xml version="1.0" encoding="utf-8"?>
<sst xmlns="http://schemas.openxmlformats.org/spreadsheetml/2006/main" count="572" uniqueCount="504">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</sst>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5" zoomScale="80" zoomScaleNormal="80" workbookViewId="0">
      <pane xSplit="2" topLeftCell="D1" activePane="topRight" state="frozen"/>
      <selection activeCell="B1" sqref="B1"/>
      <selection pane="topRight" activeCell="E60" activeCellId="9" sqref="E31 E35 E46 E47 E49 E51 E56 E57 E59 E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927510</v>
      </c>
      <c r="E5" s="106">
        <v>927510</v>
      </c>
      <c r="F5" s="106"/>
      <c r="G5" s="106"/>
      <c r="H5" s="106"/>
      <c r="I5" s="105"/>
      <c r="J5" s="105">
        <v>79968</v>
      </c>
      <c r="K5" s="106">
        <v>79968</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120198039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-708144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-518017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460135</v>
      </c>
      <c r="E12" s="106">
        <v>618736</v>
      </c>
      <c r="F12" s="106"/>
      <c r="G12" s="106"/>
      <c r="H12" s="106"/>
      <c r="I12" s="105"/>
      <c r="J12" s="105">
        <v>-4484</v>
      </c>
      <c r="K12" s="106">
        <v>27769</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88408650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-259054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476812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2508</v>
      </c>
      <c r="E28" s="110">
        <f>+D28</f>
        <v>2508</v>
      </c>
      <c r="F28" s="110"/>
      <c r="G28" s="110"/>
      <c r="H28" s="110"/>
      <c r="I28" s="109"/>
      <c r="J28" s="109">
        <v>216</v>
      </c>
      <c r="K28" s="110">
        <f>+J28</f>
        <v>216</v>
      </c>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324978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11658</v>
      </c>
      <c r="E31" s="110">
        <f>+D31</f>
        <v>11658</v>
      </c>
      <c r="F31" s="110"/>
      <c r="G31" s="110"/>
      <c r="H31" s="110"/>
      <c r="I31" s="109"/>
      <c r="J31" s="109">
        <v>1005</v>
      </c>
      <c r="K31" s="110">
        <f>+J31</f>
        <v>1005</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1510758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2038</v>
      </c>
      <c r="E35" s="110">
        <f>+D35</f>
        <v>2038</v>
      </c>
      <c r="F35" s="110"/>
      <c r="G35" s="110"/>
      <c r="H35" s="110"/>
      <c r="I35" s="109"/>
      <c r="J35" s="109">
        <v>176</v>
      </c>
      <c r="K35" s="110">
        <f>+J35</f>
        <v>176</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263697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41260</v>
      </c>
      <c r="E46" s="110">
        <f>+D46</f>
        <v>41260</v>
      </c>
      <c r="F46" s="110"/>
      <c r="G46" s="110"/>
      <c r="H46" s="110"/>
      <c r="I46" s="109"/>
      <c r="J46" s="109">
        <v>3559</v>
      </c>
      <c r="K46" s="110">
        <f>+J46</f>
        <v>3559</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5349770</v>
      </c>
      <c r="AU46" s="113"/>
      <c r="AV46" s="113"/>
      <c r="AW46" s="318"/>
    </row>
    <row r="47" spans="1:49" x14ac:dyDescent="0.2">
      <c r="B47" s="161" t="s">
        <v>264</v>
      </c>
      <c r="C47" s="62" t="s">
        <v>21</v>
      </c>
      <c r="D47" s="109">
        <v>11709</v>
      </c>
      <c r="E47" s="110">
        <f>+D47</f>
        <v>11709</v>
      </c>
      <c r="F47" s="110"/>
      <c r="G47" s="110"/>
      <c r="H47" s="110"/>
      <c r="I47" s="109"/>
      <c r="J47" s="109">
        <v>2594</v>
      </c>
      <c r="K47" s="110">
        <f>+J47</f>
        <v>2594</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16962155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1911</v>
      </c>
      <c r="E49" s="110">
        <f>+D49</f>
        <v>1911</v>
      </c>
      <c r="F49" s="110"/>
      <c r="G49" s="110"/>
      <c r="H49" s="110"/>
      <c r="I49" s="109"/>
      <c r="J49" s="109">
        <v>166</v>
      </c>
      <c r="K49" s="110">
        <f>+J49</f>
        <v>166</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247469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91529</v>
      </c>
      <c r="E51" s="110">
        <f>+D51</f>
        <v>91529</v>
      </c>
      <c r="F51" s="110"/>
      <c r="G51" s="110"/>
      <c r="H51" s="110"/>
      <c r="I51" s="109"/>
      <c r="J51" s="109">
        <v>7896</v>
      </c>
      <c r="K51" s="110">
        <f>+J51</f>
        <v>7896</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11860176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153</v>
      </c>
      <c r="E56" s="122">
        <f>+D56</f>
        <v>153</v>
      </c>
      <c r="F56" s="122"/>
      <c r="G56" s="122"/>
      <c r="H56" s="122"/>
      <c r="I56" s="121"/>
      <c r="J56" s="121">
        <v>5</v>
      </c>
      <c r="K56" s="122">
        <f>+J56</f>
        <v>5</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83960</v>
      </c>
      <c r="AU56" s="123"/>
      <c r="AV56" s="123"/>
      <c r="AW56" s="309"/>
    </row>
    <row r="57" spans="2:49" x14ac:dyDescent="0.2">
      <c r="B57" s="161" t="s">
        <v>273</v>
      </c>
      <c r="C57" s="62" t="s">
        <v>25</v>
      </c>
      <c r="D57" s="124">
        <v>227</v>
      </c>
      <c r="E57" s="125">
        <f>+D57</f>
        <v>227</v>
      </c>
      <c r="F57" s="125"/>
      <c r="G57" s="125"/>
      <c r="H57" s="125"/>
      <c r="I57" s="124"/>
      <c r="J57" s="124">
        <v>27</v>
      </c>
      <c r="K57" s="125">
        <f>+J57</f>
        <v>27</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105266</v>
      </c>
      <c r="AU57" s="126"/>
      <c r="AV57" s="126"/>
      <c r="AW57" s="310"/>
    </row>
    <row r="58" spans="2:49" x14ac:dyDescent="0.2">
      <c r="B58" s="161" t="s">
        <v>274</v>
      </c>
      <c r="C58" s="62" t="s">
        <v>26</v>
      </c>
      <c r="D58" s="330"/>
      <c r="E58" s="331"/>
      <c r="F58" s="331"/>
      <c r="G58" s="331"/>
      <c r="H58" s="331"/>
      <c r="I58" s="330"/>
      <c r="J58" s="124">
        <v>5</v>
      </c>
      <c r="K58" s="125">
        <f>+J58</f>
        <v>5</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2865</v>
      </c>
      <c r="E59" s="125">
        <f>+D59</f>
        <v>2865</v>
      </c>
      <c r="F59" s="125"/>
      <c r="G59" s="125"/>
      <c r="H59" s="125"/>
      <c r="I59" s="124"/>
      <c r="J59" s="124">
        <v>344</v>
      </c>
      <c r="K59" s="125">
        <f>+J59</f>
        <v>344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1203106</v>
      </c>
      <c r="AU59" s="126"/>
      <c r="AV59" s="126"/>
      <c r="AW59" s="310"/>
    </row>
    <row r="60" spans="2:49" x14ac:dyDescent="0.2">
      <c r="B60" s="161" t="s">
        <v>276</v>
      </c>
      <c r="C60" s="62"/>
      <c r="D60" s="127">
        <f>+D59/12</f>
        <v>238.75</v>
      </c>
      <c r="E60" s="128">
        <f>+D60</f>
        <v>238.75</v>
      </c>
      <c r="F60" s="128"/>
      <c r="G60" s="128"/>
      <c r="H60" s="128"/>
      <c r="I60" s="127"/>
      <c r="J60" s="127">
        <f>+J59/12</f>
        <v>28.666666666666668</v>
      </c>
      <c r="K60" s="128">
        <f>+J60</f>
        <v>28.666666666666668</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100258.83333333333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921124</v>
      </c>
      <c r="E5" s="118">
        <f>+D5-D7</f>
        <v>884887</v>
      </c>
      <c r="F5" s="118"/>
      <c r="G5" s="130"/>
      <c r="H5" s="130"/>
      <c r="I5" s="117"/>
      <c r="J5" s="117">
        <v>79968</v>
      </c>
      <c r="K5" s="118">
        <f>+J5-J7</f>
        <v>79919</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120420488</v>
      </c>
      <c r="AU5" s="119"/>
      <c r="AV5" s="312"/>
      <c r="AW5" s="317"/>
    </row>
    <row r="6" spans="2:49" x14ac:dyDescent="0.2">
      <c r="B6" s="176" t="s">
        <v>279</v>
      </c>
      <c r="C6" s="133" t="s">
        <v>8</v>
      </c>
      <c r="D6" s="109">
        <v>42623</v>
      </c>
      <c r="E6" s="110">
        <f>+D6</f>
        <v>42623</v>
      </c>
      <c r="F6" s="110"/>
      <c r="G6" s="111"/>
      <c r="H6" s="111"/>
      <c r="I6" s="109"/>
      <c r="J6" s="109">
        <v>49</v>
      </c>
      <c r="K6" s="110">
        <f>+J6</f>
        <v>49</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4512352</v>
      </c>
      <c r="AU6" s="113"/>
      <c r="AV6" s="311"/>
      <c r="AW6" s="318"/>
    </row>
    <row r="7" spans="2:49" x14ac:dyDescent="0.2">
      <c r="B7" s="176" t="s">
        <v>280</v>
      </c>
      <c r="C7" s="133" t="s">
        <v>9</v>
      </c>
      <c r="D7" s="109">
        <v>36237</v>
      </c>
      <c r="E7" s="110"/>
      <c r="F7" s="110"/>
      <c r="G7" s="111"/>
      <c r="H7" s="111"/>
      <c r="I7" s="109"/>
      <c r="J7" s="109">
        <v>49</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4734800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469231</v>
      </c>
      <c r="E23" s="288"/>
      <c r="F23" s="288"/>
      <c r="G23" s="288"/>
      <c r="H23" s="288"/>
      <c r="I23" s="292"/>
      <c r="J23" s="109">
        <v>5161</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88223724</v>
      </c>
      <c r="AU23" s="113"/>
      <c r="AV23" s="311"/>
      <c r="AW23" s="318"/>
    </row>
    <row r="24" spans="2:49" ht="28.5" customHeight="1" x14ac:dyDescent="0.2">
      <c r="B24" s="178" t="s">
        <v>114</v>
      </c>
      <c r="C24" s="133"/>
      <c r="D24" s="293"/>
      <c r="E24" s="110">
        <v>584640</v>
      </c>
      <c r="F24" s="110"/>
      <c r="G24" s="110"/>
      <c r="H24" s="110"/>
      <c r="I24" s="109"/>
      <c r="J24" s="293"/>
      <c r="K24" s="110">
        <v>5109</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89202</v>
      </c>
      <c r="E26" s="288"/>
      <c r="F26" s="288"/>
      <c r="G26" s="288"/>
      <c r="H26" s="288"/>
      <c r="I26" s="292"/>
      <c r="J26" s="109">
        <v>114</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1380759</v>
      </c>
      <c r="AU26" s="113"/>
      <c r="AV26" s="311"/>
      <c r="AW26" s="318"/>
    </row>
    <row r="27" spans="2:49" s="5" customFormat="1" ht="25.5" x14ac:dyDescent="0.2">
      <c r="B27" s="178" t="s">
        <v>85</v>
      </c>
      <c r="C27" s="133"/>
      <c r="D27" s="293"/>
      <c r="E27" s="110">
        <v>6818</v>
      </c>
      <c r="F27" s="110"/>
      <c r="G27" s="110"/>
      <c r="H27" s="110"/>
      <c r="I27" s="109"/>
      <c r="J27" s="293"/>
      <c r="K27" s="110">
        <v>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56732</v>
      </c>
      <c r="E28" s="289"/>
      <c r="F28" s="289"/>
      <c r="G28" s="289"/>
      <c r="H28" s="289"/>
      <c r="I28" s="293"/>
      <c r="J28" s="109">
        <v>0</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1430201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219609</v>
      </c>
      <c r="E30" s="288"/>
      <c r="F30" s="288"/>
      <c r="G30" s="288"/>
      <c r="H30" s="288"/>
      <c r="I30" s="292"/>
      <c r="J30" s="109">
        <v>173291</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34103579</v>
      </c>
      <c r="AU30" s="113"/>
      <c r="AV30" s="311"/>
      <c r="AW30" s="318"/>
    </row>
    <row r="31" spans="2:49" s="5" customFormat="1" ht="25.5" x14ac:dyDescent="0.2">
      <c r="B31" s="178" t="s">
        <v>84</v>
      </c>
      <c r="C31" s="133"/>
      <c r="D31" s="293"/>
      <c r="E31" s="110">
        <v>27278</v>
      </c>
      <c r="F31" s="110"/>
      <c r="G31" s="110"/>
      <c r="H31" s="110"/>
      <c r="I31" s="109"/>
      <c r="J31" s="293"/>
      <c r="K31" s="110">
        <v>22660</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261175</v>
      </c>
      <c r="E32" s="289"/>
      <c r="F32" s="289"/>
      <c r="G32" s="289"/>
      <c r="H32" s="289"/>
      <c r="I32" s="293"/>
      <c r="J32" s="109">
        <v>183050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34191097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44847668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44525782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460135</v>
      </c>
      <c r="E54" s="115">
        <f>+E24+E27+E31+E35-E36</f>
        <v>618736</v>
      </c>
      <c r="F54" s="115"/>
      <c r="G54" s="115"/>
      <c r="H54" s="115"/>
      <c r="I54" s="114"/>
      <c r="J54" s="114">
        <f>+J23+J26+J30+J34-J28-J32-J36</f>
        <v>-4484</v>
      </c>
      <c r="K54" s="115">
        <f>+K24+K27+K31+K35-K36</f>
        <v>27769</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88408650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153</v>
      </c>
      <c r="D4" s="149">
        <v>27</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2015-07-23T18:34:04Z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