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1"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K60" i="4" l="1"/>
  <c r="K59" i="4"/>
  <c r="Q60" i="4"/>
  <c r="Q59" i="4"/>
  <c r="Q58" i="4"/>
  <c r="Q57" i="4"/>
  <c r="Q56" i="4"/>
  <c r="P60" i="4"/>
  <c r="K58" i="4"/>
  <c r="K57" i="4"/>
  <c r="K56" i="4"/>
  <c r="J60" i="4"/>
  <c r="O16" i="10" l="1"/>
  <c r="P16" i="10" s="1"/>
  <c r="O15" i="10"/>
  <c r="P15" i="10" s="1"/>
  <c r="P17" i="10" s="1"/>
  <c r="N17" i="10"/>
  <c r="M17" i="10"/>
  <c r="N12" i="10"/>
  <c r="M12" i="10"/>
  <c r="K52" i="10"/>
  <c r="O17" i="10" l="1"/>
  <c r="K15" i="10"/>
  <c r="J16" i="10"/>
  <c r="K16" i="10" s="1"/>
  <c r="J15" i="10"/>
  <c r="I17" i="10"/>
  <c r="H17" i="10"/>
  <c r="I12" i="10"/>
  <c r="H12" i="10"/>
  <c r="P12" i="4"/>
  <c r="Q12" i="4" s="1"/>
  <c r="Q54" i="18"/>
  <c r="O6" i="10" s="1"/>
  <c r="K54" i="18"/>
  <c r="J12" i="4" s="1"/>
  <c r="K12" i="4" s="1"/>
  <c r="Q5" i="4"/>
  <c r="P5" i="4"/>
  <c r="J5" i="4"/>
  <c r="K5" i="4" s="1"/>
  <c r="O12" i="10" l="1"/>
  <c r="P6" i="10"/>
  <c r="P12" i="10" s="1"/>
  <c r="J6" i="10"/>
  <c r="K6" i="10" s="1"/>
  <c r="K12" i="10" s="1"/>
  <c r="K17" i="10"/>
  <c r="J17" i="10"/>
  <c r="J12" i="10" l="1"/>
</calcChain>
</file>

<file path=xl/sharedStrings.xml><?xml version="1.0" encoding="utf-8"?>
<sst xmlns="http://schemas.openxmlformats.org/spreadsheetml/2006/main" count="584" uniqueCount="509">
  <si>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</si>
  <si>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</si>
  <si>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</si>
  <si>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</si>
  <si>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</si>
  <si>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</si>
  <si>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</si>
  <si>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</si>
  <si>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</si>
  <si>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</si>
  <si>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</si>
  <si>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</si>
  <si>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</si>
  <si>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</si>
  <si>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</si>
  <si>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</si>
  <si>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</si>
  <si>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</si>
  <si>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</si>
  <si>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</si>
  <si>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</si>
  <si>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</si>
  <si>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</si>
  <si>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</si>
  <si>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</si>
  <si>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</si>
  <si>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</si>
  <si>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</si>
  <si>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</si>
  <si>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</si>
  <si>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</si>
  <si>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</si>
  <si>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</si>
  <si>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</si>
  <si>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</si>
  <si>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</si>
  <si>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</si>
  <si>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</si>
  <si>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</si>
  <si>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</si>
  <si>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</si>
  <si>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</si>
  <si>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</si>
  <si>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</si>
  <si>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</si>
  <si>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</si>
  <si>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</si>
  <si>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</si>
  <si>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</si>
  <si>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</si>
  <si>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</si>
  <si>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</si>
  <si>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</si>
  <si>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</si>
  <si>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</si>
  <si>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</si>
  <si>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</si>
  <si>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</si>
  <si>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</si>
  <si>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</si>
  <si>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</si>
  <si>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</si>
  <si>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</si>
  <si>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</si>
  <si>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</si>
  <si>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</si>
  <si>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</si>
  <si>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</si>
  <si>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</si>
  <si>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</si>
  <si>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</si>
  <si>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</si>
  <si>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</si>
  <si>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</si>
  <si>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</si>
  <si>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</si>
  <si>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</si>
  <si>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</si>
  <si>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</si>
  <si>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</si>
  <si>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</si>
  <si>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</si>
  <si>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</si>
  <si>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</si>
  <si>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</si>
  <si>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</si>
  <si>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</si>
  <si>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</si>
  <si>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</si>
  <si>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</si>
  <si>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</si>
  <si>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</si>
  <si>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</si>
  <si>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</si>
  <si>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</si>
  <si>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</si>
  <si>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</si>
  <si>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</si>
  <si>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</si>
  <si>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</si>
  <si>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</si>
  <si>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</si>
  <si>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</si>
  <si>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</si>
  <si>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</si>
  <si>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</si>
  <si>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</si>
  <si>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</si>
  <si>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</si>
  <si>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</si>
  <si>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</si>
  <si>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</si>
  <si>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</si>
  <si>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</si>
  <si>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</si>
  <si>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</si>
  <si>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</si>
  <si>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</si>
  <si>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</si>
  <si>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</si>
  <si>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</si>
  <si>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</si>
  <si>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</si>
  <si>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</si>
  <si>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</si>
  <si>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</si>
  <si>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</si>
  <si>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</si>
  <si>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</si>
  <si>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</si>
  <si>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</si>
  <si>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</si>
  <si>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</si>
  <si>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</si>
  <si>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</si>
  <si>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</si>
  <si>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</si>
  <si>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</si>
  <si>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</si>
  <si>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</si>
  <si>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</si>
  <si>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</si>
  <si>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</si>
  <si>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</si>
  <si>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</si>
  <si>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</si>
  <si>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</si>
  <si>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</si>
  <si>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</si>
  <si>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</si>
  <si>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</si>
  <si>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</si>
  <si>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</si>
  <si>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</si>
  <si>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</si>
  <si>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</si>
  <si>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</si>
  <si>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</si>
  <si>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</si>
  <si>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</si>
  <si>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</si>
  <si>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</si>
  <si>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</si>
  <si>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</si>
  <si>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</si>
  <si>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</si>
  <si>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</si>
  <si>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</si>
  <si>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</si>
  <si>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</si>
  <si>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</si>
  <si>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</si>
  <si>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</si>
  <si>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</si>
  <si>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</si>
  <si>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</si>
  <si>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</si>
  <si>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</si>
  <si>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</si>
  <si>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</si>
  <si>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</si>
  <si>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</si>
  <si>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</si>
  <si>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</si>
  <si>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</si>
  <si>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</si>
  <si>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</si>
  <si>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</si>
  <si>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</si>
  <si>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</si>
  <si>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</si>
  <si>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</si>
  <si>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</si>
  <si>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</si>
  <si>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</si>
  <si>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</si>
  <si>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</si>
  <si>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</si>
  <si>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</si>
  <si>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</si>
  <si>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</si>
  <si>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</si>
  <si>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</si>
  <si>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</si>
  <si>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</si>
  <si>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</si>
  <si>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</si>
  <si>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</si>
  <si>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</si>
  <si>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</si>
  <si>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</si>
  <si>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</si>
  <si>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</si>
  <si>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</si>
  <si>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</si>
  <si>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</si>
  <si>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</si>
  <si>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</si>
  <si>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</si>
  <si>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</si>
  <si>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</si>
  <si>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</si>
  <si>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</si>
  <si>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</si>
  <si>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</si>
  <si>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</si>
  <si>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</si>
  <si>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</si>
  <si>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</si>
  <si>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</si>
  <si>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</si>
  <si>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</si>
  <si>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</si>
  <si>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</si>
  <si>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</si>
  <si>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</si>
  <si>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</si>
  <si>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</si>
  <si>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</si>
  <si>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</si>
  <si>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</si>
  <si>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</si>
  <si>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</si>
  <si>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</si>
  <si>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</si>
  <si>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</si>
  <si>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</si>
  <si>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</si>
  <si>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</si>
  <si>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</si>
  <si>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</si>
  <si>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</si>
  <si>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</si>
  <si>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</si>
  <si>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</si>
  <si>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</si>
  <si>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</si>
  <si>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</si>
  <si>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</si>
  <si>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</si>
  <si>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</si>
  <si>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</si>
  <si>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</si>
  <si>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</si>
  <si>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</si>
  <si>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</si>
  <si>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</si>
  <si>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</si>
  <si>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</si>
  <si>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</si>
  <si>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</si>
  <si>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</si>
  <si>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</si>
  <si>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</si>
  <si>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</si>
  <si>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</si>
  <si>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</si>
  <si>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</si>
  <si>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</si>
  <si>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</si>
  <si>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</si>
  <si>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</si>
  <si>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</si>
  <si>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</si>
  <si>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</si>
  <si>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</si>
  <si>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</si>
  <si>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</si>
  <si>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</si>
  <si>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</si>
  <si>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</si>
  <si>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</si>
  <si>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</si>
  <si>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</si>
  <si>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</si>
  <si>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</si>
  <si>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</si>
  <si>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</si>
  <si>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</si>
  <si>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</si>
  <si>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</si>
  <si>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</si>
  <si>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</si>
  <si>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</si>
  <si>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</si>
  <si>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</si>
  <si>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</si>
  <si>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</si>
  <si>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</si>
  <si>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</si>
  <si>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</si>
  <si>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</si>
  <si>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</si>
  <si>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</si>
  <si>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</si>
  <si>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</si>
  <si>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</si>
  <si>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</si>
  <si>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</si>
  <si>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</si>
  <si>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</si>
  <si>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</si>
  <si>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</si>
  <si>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</si>
  <si>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</si>
  <si>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</si>
  <si>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</si>
  <si>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</si>
  <si>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</si>
  <si>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</si>
  <si>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</si>
  <si>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</si>
  <si>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</si>
  <si>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</si>
  <si>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</si>
  <si>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</si>
  <si>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</si>
  <si>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</si>
  <si>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</si>
  <si>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</si>
  <si>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</si>
  <si>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</si>
  <si>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</si>
  <si>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</si>
  <si>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</si>
  <si>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</si>
  <si>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</si>
  <si>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</si>
  <si>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</si>
  <si>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</si>
  <si>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</si>
  <si>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</si>
  <si>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</si>
  <si>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</si>
  <si>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</si>
  <si>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</si>
  <si>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</si>
  <si>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</si>
  <si>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</si>
  <si>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</si>
  <si>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</si>
  <si>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</si>
  <si>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</si>
  <si>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</si>
  <si>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</si>
  <si>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</si>
  <si>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</si>
  <si>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</si>
  <si>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</si>
  <si>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</si>
  <si>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</si>
  <si>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</si>
  <si>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</si>
  <si>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</si>
  <si>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</si>
  <si>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</si>
  <si>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</si>
  <si>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</si>
  <si>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</si>
  <si>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</si>
  <si>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</si>
  <si>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</si>
  <si>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</si>
  <si>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</si>
  <si>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</si>
  <si>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</si>
  <si>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</si>
  <si>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</si>
  <si>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</si>
  <si>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</si>
  <si>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</si>
  <si>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</si>
  <si>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</si>
  <si>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</si>
  <si>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</si>
  <si>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</si>
  <si>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</si>
  <si>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</si>
  <si>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</si>
  <si>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</si>
  <si>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</si>
  <si>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</si>
  <si>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</si>
  <si>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</si>
  <si>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</si>
  <si>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</si>
  <si>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</si>
  <si>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</si>
  <si>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</si>
  <si>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</si>
  <si>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</si>
  <si>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</si>
  <si>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</si>
  <si>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</si>
  <si>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</si>
  <si>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</si>
  <si>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</si>
  <si>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</si>
  <si>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</si>
  <si>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</si>
  <si>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</si>
  <si>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</si>
  <si>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</si>
  <si>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</si>
  <si>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</si>
  <si>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</si>
  <si>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</si>
  <si>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</si>
  <si>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</si>
  <si>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</si>
  <si>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</si>
  <si>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</si>
  <si>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</si>
  <si>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</si>
  <si>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</si>
  <si>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</si>
  <si>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</si>
  <si>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</si>
  <si>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</si>
  <si>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</si>
  <si>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</si>
  <si>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</si>
  <si>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</si>
  <si>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</si>
  <si>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</si>
  <si>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</si>
  <si>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</si>
  <si>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</si>
  <si>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</si>
  <si>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</si>
  <si>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</si>
  <si>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</si>
  <si>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</si>
  <si>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</si>
  <si>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</si>
  <si>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</si>
  <si>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</si>
  <si>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</si>
  <si>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</si>
  <si>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</si>
  <si>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</si>
  <si>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</si>
  <si>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</si>
  <si>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</si>
  <si>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</si>
  <si>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</si>
  <si>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</si>
  <si>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</si>
  <si>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</si>
  <si>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</si>
  <si>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</si>
  <si>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</si>
  <si>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</si>
  <si>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</si>
  <si>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</si>
  <si>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</si>
  <si>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</si>
  <si>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</si>
  <si>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</si>
  <si>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</si>
  <si>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</si>
  <si>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</si>
  <si>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</si>
  <si>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</si>
  <si>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</si>
  <si>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</si>
  <si>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</si>
  <si>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</si>
  <si>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</si>
  <si>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</si>
  <si>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</si>
  <si>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</si>
  <si>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</si>
  <si>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</si>
  <si>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Alternative Insurance Corporation</t>
  </si>
  <si>
    <t>Munich Re Grp</t>
  </si>
  <si>
    <t>00361</t>
  </si>
  <si>
    <t>2014</t>
  </si>
  <si>
    <t>2711 Centerville Road, Suite 400 Wilmington, DE 19808</t>
  </si>
  <si>
    <t>522048110</t>
  </si>
  <si>
    <t>011574</t>
  </si>
  <si>
    <t>19720</t>
  </si>
  <si>
    <t>17</t>
  </si>
  <si>
    <t>Based on actual.</t>
  </si>
  <si>
    <t>Baeed on actual.</t>
  </si>
  <si>
    <t>Actual by state, allocated among lines based on earned premium.</t>
  </si>
  <si>
    <t>None.</t>
  </si>
  <si>
    <t>Based on actual charges for services, allocated among lines based on paid claims.</t>
  </si>
  <si>
    <t>Based on earned premium.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</si>
</sst>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row>
    <row r="12" spans="1:6" x14ac:dyDescent="0.4">
      <c r="B12" s="232" t="s">
        <v>35</v>
      </c>
      <c r="C12" s="378" t="s">
        <v>149</v>
      </c>
    </row>
    <row r="13" spans="1:6" x14ac:dyDescent="0.4">
      <c r="B13" s="232" t="s">
        <v>50</v>
      </c>
      <c r="C13" s="378" t="s">
        <v>144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tabSelected="1" zoomScale="80" zoomScaleNormal="80" workbookViewId="0">
      <pane xSplit="2" ySplit="3" topLeftCell="E29" activePane="bottomRight" state="frozen"/>
      <selection activeCell="B1" sqref="B1"/>
      <selection pane="topRight" activeCell="B1" sqref="B1"/>
      <selection pane="bottomLeft" activeCell="B1" sqref="B1"/>
      <selection pane="bottomRight" activeCell="K61" sqref="K61"/>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c r="E5" s="106"/>
      <c r="F5" s="106"/>
      <c r="G5" s="106"/>
      <c r="H5" s="106"/>
      <c r="I5" s="105"/>
      <c r="J5" s="105">
        <f>'Pt 2 Premium and Claims'!J5</f>
        <v>16481552.33</v>
      </c>
      <c r="K5" s="106">
        <f>J5</f>
        <v>16481552.33</v>
      </c>
      <c r="L5" s="106"/>
      <c r="M5" s="106"/>
      <c r="N5" s="106"/>
      <c r="O5" s="105"/>
      <c r="P5" s="105">
        <f>'Pt 2 Premium and Claims'!P5</f>
        <v>964690</v>
      </c>
      <c r="Q5" s="106">
        <f>P5</f>
        <v>964690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c r="AU5" s="107"/>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c r="E12" s="106"/>
      <c r="F12" s="106"/>
      <c r="G12" s="106"/>
      <c r="H12" s="106"/>
      <c r="I12" s="105"/>
      <c r="J12" s="105">
        <f>'Pt 2 Premium and Claims'!K54</f>
        <v>12369328.460923908</v>
      </c>
      <c r="K12" s="106">
        <f>J12</f>
        <v>12369328.460923908</v>
      </c>
      <c r="L12" s="106"/>
      <c r="M12" s="106"/>
      <c r="N12" s="106"/>
      <c r="O12" s="105"/>
      <c r="P12" s="105">
        <f>'Pt 2 Premium and Claims'!Q54</f>
        <v>806056.61142446811</v>
      </c>
      <c r="Q12" s="106">
        <f>P12</f>
        <v>806056.61142446811</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c r="AU12" s="107"/>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v>846064</v>
      </c>
      <c r="K25" s="110"/>
      <c r="L25" s="110"/>
      <c r="M25" s="110"/>
      <c r="N25" s="110"/>
      <c r="O25" s="109"/>
      <c r="P25" s="109">
        <v>49629</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v>17616</v>
      </c>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v>318522</v>
      </c>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v>64605</v>
      </c>
      <c r="K35" s="110"/>
      <c r="L35" s="110"/>
      <c r="M35" s="110"/>
      <c r="N35" s="110"/>
      <c r="O35" s="109"/>
      <c r="P35" s="109">
        <v>3621</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v>0</v>
      </c>
      <c r="K56" s="122">
        <f>0</f>
        <v>0</v>
      </c>
      <c r="L56" s="122"/>
      <c r="M56" s="122"/>
      <c r="N56" s="122"/>
      <c r="O56" s="121"/>
      <c r="P56" s="121">
        <v>0</v>
      </c>
      <c r="Q56" s="122">
        <f>P56</f>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4">
      <c r="B57" s="161" t="s">
        <v>273</v>
      </c>
      <c r="C57" s="62" t="s">
        <v>25</v>
      </c>
      <c r="D57" s="124"/>
      <c r="E57" s="125"/>
      <c r="F57" s="125"/>
      <c r="G57" s="125"/>
      <c r="H57" s="125"/>
      <c r="I57" s="124"/>
      <c r="J57" s="124">
        <v>0</v>
      </c>
      <c r="K57" s="125">
        <f>0</f>
        <v>0</v>
      </c>
      <c r="L57" s="125"/>
      <c r="M57" s="125"/>
      <c r="N57" s="125"/>
      <c r="O57" s="124"/>
      <c r="P57" s="124">
        <v>0</v>
      </c>
      <c r="Q57" s="125">
        <f t="shared" ref="Q57:Q60" si="0">P57</f>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4">
      <c r="B58" s="161" t="s">
        <v>274</v>
      </c>
      <c r="C58" s="62" t="s">
        <v>26</v>
      </c>
      <c r="D58" s="330"/>
      <c r="E58" s="331"/>
      <c r="F58" s="331"/>
      <c r="G58" s="331"/>
      <c r="H58" s="331"/>
      <c r="I58" s="330"/>
      <c r="J58" s="124">
        <v>0</v>
      </c>
      <c r="K58" s="125">
        <f>0</f>
        <v>0</v>
      </c>
      <c r="L58" s="125"/>
      <c r="M58" s="125"/>
      <c r="N58" s="125"/>
      <c r="O58" s="124"/>
      <c r="P58" s="124">
        <v>0</v>
      </c>
      <c r="Q58" s="125">
        <f t="shared" si="0"/>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c r="E59" s="125"/>
      <c r="F59" s="125"/>
      <c r="G59" s="125"/>
      <c r="H59" s="125"/>
      <c r="I59" s="124"/>
      <c r="J59" s="124">
        <v>49802</v>
      </c>
      <c r="K59" s="125">
        <f>J59</f>
        <v>49802</v>
      </c>
      <c r="L59" s="125"/>
      <c r="M59" s="125"/>
      <c r="N59" s="125"/>
      <c r="O59" s="124"/>
      <c r="P59" s="124">
        <v>2893</v>
      </c>
      <c r="Q59" s="125">
        <f t="shared" si="0"/>
        <v>2893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4">
      <c r="B60" s="161" t="s">
        <v>276</v>
      </c>
      <c r="C60" s="62"/>
      <c r="D60" s="127"/>
      <c r="E60" s="128"/>
      <c r="F60" s="128"/>
      <c r="G60" s="128"/>
      <c r="H60" s="128"/>
      <c r="I60" s="127"/>
      <c r="J60" s="127">
        <f>J59/12</f>
        <v>4150.166666666667</v>
      </c>
      <c r="K60" s="128">
        <f>J60</f>
        <v>4150.166666666667</v>
      </c>
      <c r="L60" s="128"/>
      <c r="M60" s="128"/>
      <c r="N60" s="128"/>
      <c r="O60" s="127"/>
      <c r="P60" s="127">
        <f>P59/12</f>
        <v>241.08333333333334</v>
      </c>
      <c r="Q60" s="128">
        <f t="shared" si="0"/>
        <v>241.08333333333334</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K27" sqref="K2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v>16481552.33</v>
      </c>
      <c r="K5" s="118">
        <v>16481552.33</v>
      </c>
      <c r="L5" s="118"/>
      <c r="M5" s="118"/>
      <c r="N5" s="118"/>
      <c r="O5" s="117"/>
      <c r="P5" s="117">
        <v>964690</v>
      </c>
      <c r="Q5" s="118">
        <v>964690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v>16481552.33</v>
      </c>
      <c r="K18" s="110">
        <v>16481552.33</v>
      </c>
      <c r="L18" s="110"/>
      <c r="M18" s="110"/>
      <c r="N18" s="110"/>
      <c r="O18" s="109"/>
      <c r="P18" s="109">
        <v>964690</v>
      </c>
      <c r="Q18" s="110">
        <v>964690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4">
      <c r="B24" s="178" t="s">
        <v>114</v>
      </c>
      <c r="C24" s="133"/>
      <c r="D24" s="293"/>
      <c r="E24" s="110"/>
      <c r="F24" s="110"/>
      <c r="G24" s="110"/>
      <c r="H24" s="110"/>
      <c r="I24" s="109"/>
      <c r="J24" s="293"/>
      <c r="K24" s="110">
        <v>11009340.209999999</v>
      </c>
      <c r="L24" s="110"/>
      <c r="M24" s="110"/>
      <c r="N24" s="110"/>
      <c r="O24" s="109"/>
      <c r="P24" s="293"/>
      <c r="Q24" s="110">
        <v>727332.42999999993</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35" x14ac:dyDescent="0.4">
      <c r="B27" s="178" t="s">
        <v>85</v>
      </c>
      <c r="C27" s="133"/>
      <c r="D27" s="293"/>
      <c r="E27" s="110"/>
      <c r="F27" s="110"/>
      <c r="G27" s="110"/>
      <c r="H27" s="110"/>
      <c r="I27" s="109"/>
      <c r="J27" s="293"/>
      <c r="K27" s="110">
        <v>1359988.2509239092</v>
      </c>
      <c r="L27" s="110"/>
      <c r="M27" s="110"/>
      <c r="N27" s="110"/>
      <c r="O27" s="109"/>
      <c r="P27" s="293"/>
      <c r="Q27" s="110">
        <v>78724.181424468159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c r="E54" s="115"/>
      <c r="F54" s="115"/>
      <c r="G54" s="115"/>
      <c r="H54" s="115"/>
      <c r="I54" s="114"/>
      <c r="J54" s="114"/>
      <c r="K54" s="115">
        <f>K24+K27</f>
        <v>12369328.460923908</v>
      </c>
      <c r="L54" s="115"/>
      <c r="M54" s="115"/>
      <c r="N54" s="115"/>
      <c r="O54" s="114"/>
      <c r="P54" s="114"/>
      <c r="Q54" s="115">
        <f>Q24+Q27</f>
        <v>806056.61142446811</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c r="AU54" s="116"/>
      <c r="AV54" s="311"/>
      <c r="AW54" s="318"/>
    </row>
    <row r="55" spans="2:49" x14ac:dyDescent="0.4">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E18" activePane="bottomRight" state="frozen"/>
      <selection activeCell="B1" sqref="B1"/>
      <selection pane="topRight" activeCell="B1" sqref="B1"/>
      <selection pane="bottomLeft" activeCell="B1" sqref="B1"/>
      <selection pane="bottomRight" activeCell="P53" sqref="P53"/>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v>19821594</v>
      </c>
      <c r="I5" s="118">
        <v>17533111.160257727</v>
      </c>
      <c r="J5" s="346"/>
      <c r="K5" s="346"/>
      <c r="L5" s="312"/>
      <c r="M5" s="117">
        <v>1047461</v>
      </c>
      <c r="N5" s="118">
        <v>629692.97649797343</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c r="F6" s="115"/>
      <c r="G6" s="116"/>
      <c r="H6" s="109">
        <v>19284543.890000001</v>
      </c>
      <c r="I6" s="110">
        <v>19563039.059999999</v>
      </c>
      <c r="J6" s="115">
        <f>'Pt 2 Premium and Claims'!K54</f>
        <v>12369328.460923908</v>
      </c>
      <c r="K6" s="115">
        <f>SUM(H6:J6)</f>
        <v>51216911.410923913</v>
      </c>
      <c r="L6" s="116"/>
      <c r="M6" s="109">
        <v>961509.19</v>
      </c>
      <c r="N6" s="110">
        <v>1250317.42</v>
      </c>
      <c r="O6" s="115">
        <f>'Pt 2 Premium and Claims'!Q54</f>
        <v>806056.61142446811</v>
      </c>
      <c r="P6" s="115">
        <f>SUM(M6:O6)</f>
        <v>3017883.2214244679</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c r="D12" s="115"/>
      <c r="E12" s="115"/>
      <c r="F12" s="115"/>
      <c r="G12" s="311"/>
      <c r="H12" s="114">
        <f>H6+H7</f>
        <v>19284543.890000001</v>
      </c>
      <c r="I12" s="115">
        <f t="shared" ref="I12:K12" si="0">I6+I7</f>
        <v>19563039.059999999</v>
      </c>
      <c r="J12" s="115">
        <f t="shared" si="0"/>
        <v>12369328.460923908</v>
      </c>
      <c r="K12" s="115">
        <f t="shared" si="0"/>
        <v>51216911.410923913</v>
      </c>
      <c r="L12" s="311"/>
      <c r="M12" s="114">
        <f>M6+M7</f>
        <v>961509.19</v>
      </c>
      <c r="N12" s="115">
        <f t="shared" ref="N12:P12" si="1">N6+N7</f>
        <v>1250317.42</v>
      </c>
      <c r="O12" s="115">
        <f t="shared" si="1"/>
        <v>806056.61142446811</v>
      </c>
      <c r="P12" s="115">
        <f t="shared" si="1"/>
        <v>3017883.2214244679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7" thickTop="1" x14ac:dyDescent="0.4">
      <c r="B15" s="193" t="s">
        <v>486</v>
      </c>
      <c r="C15" s="117"/>
      <c r="D15" s="118"/>
      <c r="E15" s="106"/>
      <c r="F15" s="106"/>
      <c r="G15" s="107"/>
      <c r="H15" s="117">
        <v>26799884.690000001</v>
      </c>
      <c r="I15" s="118">
        <v>24508401.950000003</v>
      </c>
      <c r="J15" s="106">
        <f>'Pt 2 Premium and Claims'!J5</f>
        <v>16481552.33</v>
      </c>
      <c r="K15" s="106">
        <f>SUM(H15:J15)</f>
        <v>67789838.969999999</v>
      </c>
      <c r="L15" s="107"/>
      <c r="M15" s="117">
        <v>2020092.93</v>
      </c>
      <c r="N15" s="118">
        <v>1131029</v>
      </c>
      <c r="O15" s="106">
        <f>'Pt 2 Premium and Claims'!J5</f>
        <v>16481552.33</v>
      </c>
      <c r="P15" s="106">
        <f>SUM(M15:O15)</f>
        <v>19632674.259999998</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c r="D16" s="110"/>
      <c r="E16" s="115"/>
      <c r="F16" s="115"/>
      <c r="G16" s="116"/>
      <c r="H16" s="109">
        <v>1332544</v>
      </c>
      <c r="I16" s="110">
        <v>1112970</v>
      </c>
      <c r="J16" s="115">
        <f>SUM('Pt 1 Summary of Data'!J25:J35)</f>
        <v>1229191</v>
      </c>
      <c r="K16" s="115">
        <f>SUM(H16:J16)</f>
        <v>3674705</v>
      </c>
      <c r="L16" s="116"/>
      <c r="M16" s="109">
        <v>131684</v>
      </c>
      <c r="N16" s="110">
        <v>54493</v>
      </c>
      <c r="O16" s="115">
        <f>SUM('Pt 1 Summary of Data'!P25:P35)</f>
        <v>70866</v>
      </c>
      <c r="P16" s="115">
        <f>SUM(M16:O16)</f>
        <v>257043</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c r="D17" s="115"/>
      <c r="E17" s="115"/>
      <c r="F17" s="115"/>
      <c r="G17" s="314"/>
      <c r="H17" s="114">
        <f>H15-H16</f>
        <v>25467340.690000001</v>
      </c>
      <c r="I17" s="115">
        <f t="shared" ref="I17:K17" si="2">I15-I16</f>
        <v>23395431.950000003</v>
      </c>
      <c r="J17" s="115">
        <f t="shared" si="2"/>
        <v>15252361.33</v>
      </c>
      <c r="K17" s="115">
        <f t="shared" si="2"/>
        <v>64115133.969999999</v>
      </c>
      <c r="L17" s="314"/>
      <c r="M17" s="114">
        <f>M15-M16</f>
        <v>1888408.93</v>
      </c>
      <c r="N17" s="115">
        <f t="shared" ref="N17:P17" si="3">N15-N16</f>
        <v>1076536</v>
      </c>
      <c r="O17" s="115">
        <f t="shared" si="3"/>
        <v>16410686.33</v>
      </c>
      <c r="P17" s="115">
        <f t="shared" si="3"/>
        <v>19375631.259999998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c r="G52" s="311"/>
      <c r="H52" s="292"/>
      <c r="I52" s="288"/>
      <c r="J52" s="288"/>
      <c r="K52" s="115">
        <f>119790+56185+2759</f>
        <v>178734</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c r="D4" s="149">
        <v>0</v>
      </c>
      <c r="E4" s="149">
        <v>0</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112</v>
      </c>
      <c r="E6" s="123"/>
      <c r="F6" s="363"/>
      <c r="G6" s="123"/>
      <c r="H6" s="123"/>
      <c r="I6" s="363"/>
      <c r="J6" s="363"/>
      <c r="K6" s="372"/>
    </row>
    <row r="7" spans="2:11" x14ac:dyDescent="0.4">
      <c r="B7" s="155" t="s">
        <v>102</v>
      </c>
      <c r="C7" s="124"/>
      <c r="D7" s="126">
        <v>2030</v>
      </c>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c r="D11" s="119">
        <v>175975</v>
      </c>
      <c r="E11" s="119"/>
      <c r="F11" s="119"/>
      <c r="G11" s="119"/>
      <c r="H11" s="119"/>
      <c r="I11" s="312"/>
      <c r="J11" s="312"/>
      <c r="K11" s="365"/>
    </row>
    <row r="12" spans="2:11" x14ac:dyDescent="0.4">
      <c r="B12" s="207" t="s">
        <v>93</v>
      </c>
      <c r="C12" s="109"/>
      <c r="D12" s="113">
        <v>0</v>
      </c>
      <c r="E12" s="113"/>
      <c r="F12" s="113"/>
      <c r="G12" s="113"/>
      <c r="H12" s="113"/>
      <c r="I12" s="311"/>
      <c r="J12" s="311"/>
      <c r="K12" s="366"/>
    </row>
    <row r="13" spans="2:11" x14ac:dyDescent="0.4">
      <c r="B13" s="207" t="s">
        <v>94</v>
      </c>
      <c r="C13" s="109"/>
      <c r="D13" s="113">
        <v>0</v>
      </c>
      <c r="E13" s="113"/>
      <c r="F13" s="113"/>
      <c r="G13" s="113"/>
      <c r="H13" s="113"/>
      <c r="I13" s="311"/>
      <c r="J13" s="311"/>
      <c r="K13" s="366"/>
    </row>
    <row r="14" spans="2:11" x14ac:dyDescent="0.4">
      <c r="B14" s="207" t="s">
        <v>95</v>
      </c>
      <c r="C14" s="109"/>
      <c r="D14" s="113">
        <v>175975</v>
      </c>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v>674631</v>
      </c>
      <c r="E16" s="119"/>
      <c r="F16" s="119"/>
      <c r="G16" s="119"/>
      <c r="H16" s="119"/>
      <c r="I16" s="312"/>
      <c r="J16" s="312"/>
      <c r="K16" s="365"/>
    </row>
    <row r="17" spans="2:12" s="5" customFormat="1" x14ac:dyDescent="0.4">
      <c r="B17" s="207" t="s">
        <v>203</v>
      </c>
      <c r="C17" s="109"/>
      <c r="D17" s="113">
        <v>0</v>
      </c>
      <c r="E17" s="113"/>
      <c r="F17" s="113"/>
      <c r="G17" s="113"/>
      <c r="H17" s="113"/>
      <c r="I17" s="311"/>
      <c r="J17" s="311"/>
      <c r="K17" s="366"/>
    </row>
    <row r="18" spans="2:12" ht="25.35" x14ac:dyDescent="0.4">
      <c r="B18" s="155" t="s">
        <v>207</v>
      </c>
      <c r="C18" s="369"/>
      <c r="D18" s="139">
        <v>1</v>
      </c>
      <c r="E18" s="139"/>
      <c r="F18" s="139"/>
      <c r="G18" s="139"/>
      <c r="H18" s="139"/>
      <c r="I18" s="353"/>
      <c r="J18" s="353"/>
      <c r="K18" s="367"/>
    </row>
    <row r="19" spans="2:12" x14ac:dyDescent="0.4">
      <c r="B19" s="155" t="s">
        <v>208</v>
      </c>
      <c r="C19" s="351"/>
      <c r="D19" s="139">
        <v>1</v>
      </c>
      <c r="E19" s="139"/>
      <c r="F19" s="370"/>
      <c r="G19" s="139"/>
      <c r="H19" s="139"/>
      <c r="I19" s="353"/>
      <c r="J19" s="353"/>
      <c r="K19" s="371"/>
    </row>
    <row r="20" spans="2:12" ht="25.35" x14ac:dyDescent="0.4">
      <c r="B20" s="155" t="s">
        <v>209</v>
      </c>
      <c r="C20" s="369"/>
      <c r="D20" s="139">
        <v>1</v>
      </c>
      <c r="E20" s="139"/>
      <c r="F20" s="139"/>
      <c r="G20" s="139"/>
      <c r="H20" s="139"/>
      <c r="I20" s="353"/>
      <c r="J20" s="353"/>
      <c r="K20" s="367"/>
    </row>
    <row r="21" spans="2:12" x14ac:dyDescent="0.4">
      <c r="B21" s="155" t="s">
        <v>210</v>
      </c>
      <c r="C21" s="351"/>
      <c r="D21" s="139">
        <v>1</v>
      </c>
      <c r="E21" s="139"/>
      <c r="F21" s="370"/>
      <c r="G21" s="139"/>
      <c r="H21" s="139"/>
      <c r="I21" s="353"/>
      <c r="J21" s="353"/>
      <c r="K21" s="371"/>
    </row>
    <row r="22" spans="2:12" s="5" customFormat="1" x14ac:dyDescent="0.4">
      <c r="B22" s="211" t="s">
        <v>211</v>
      </c>
      <c r="C22" s="186"/>
      <c r="D22" s="212">
        <v>0</v>
      </c>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t="s">
        <v>503</v>
      </c>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t="s">
        <v>504</v>
      </c>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t="s">
        <v>505</v>
      </c>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t="s">
        <v>506</v>
      </c>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t="s">
        <v>505</v>
      </c>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t="s">
        <v>506</v>
      </c>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t="s">
        <v>506</v>
      </c>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t="s">
        <v>506</v>
      </c>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t="s">
        <v>506</v>
      </c>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t="s">
        <v>506</v>
      </c>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t="s">
        <v>506</v>
      </c>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t="s">
        <v>507</v>
      </c>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t="s">
        <v>507</v>
      </c>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t="s">
        <v>508</v>
      </c>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t="s">
        <v>508</v>
      </c>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t="s">
        <v>508</v>
      </c>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t="s">
        <v>508</v>
      </c>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t="s">
        <v>506</v>
      </c>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t="s">
        <v>506</v>
      </c>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2017-12-06T23:24:14Z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