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E60" i="4" l="1"/>
  <c r="E59" i="4"/>
  <c r="E57" i="4"/>
  <c r="E56" i="4"/>
  <c r="E51" i="4"/>
  <c r="E49" i="4"/>
  <c r="E47" i="4"/>
  <c r="E46" i="4"/>
  <c r="E35" i="4"/>
  <c r="E31" i="4"/>
  <c r="E28" i="4"/>
  <c r="D60" i="4"/>
  <c r="D47" i="4"/>
  <c r="E54" i="18"/>
  <c r="D54" i="18"/>
  <c r="E6" i="18"/>
  <c r="E5" i="18"/>
  <c r="AT60" i="4" l="1"/>
  <c r="AT54" i="18"/>
</calcChain>
</file>

<file path=xl/sharedStrings.xml><?xml version="1.0" encoding="utf-8"?>
<sst xmlns="http://schemas.openxmlformats.org/spreadsheetml/2006/main" count="572" uniqueCount="504">
  <si>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</si>
  <si>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</si>
  <si>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</si>
  <si>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</si>
  <si>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</si>
  <si>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</si>
  <si>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</si>
  <si>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</si>
  <si>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</si>
  <si>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</si>
  <si>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</si>
  <si>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</si>
  <si>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</si>
  <si>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</si>
  <si>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</si>
  <si>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</si>
  <si>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</si>
  <si>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</si>
  <si>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</si>
  <si>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</si>
  <si>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</si>
  <si>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</si>
  <si>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</si>
  <si>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</si>
  <si>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</si>
  <si>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</si>
  <si>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</si>
  <si>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</si>
  <si>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</si>
  <si>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</si>
  <si>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</si>
  <si>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</si>
  <si>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</si>
  <si>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</si>
  <si>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</si>
  <si>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</si>
  <si>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</si>
  <si>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</si>
  <si>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</si>
  <si>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</si>
  <si>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</si>
  <si>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</si>
  <si>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</si>
  <si>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</si>
  <si>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</si>
  <si>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</si>
  <si>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</si>
  <si>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</si>
  <si>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</si>
  <si>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</si>
  <si>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</si>
  <si>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</si>
  <si>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</si>
  <si>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</si>
  <si>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</si>
  <si>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</si>
  <si>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</si>
  <si>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</si>
  <si>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</si>
  <si>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</si>
  <si>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</si>
  <si>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</si>
  <si>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</si>
  <si>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</si>
  <si>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</si>
  <si>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</si>
  <si>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</si>
  <si>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</si>
  <si>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</si>
  <si>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</si>
  <si>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</si>
  <si>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</si>
  <si>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</si>
  <si>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</si>
  <si>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</si>
  <si>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</si>
  <si>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</si>
  <si>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</si>
  <si>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</si>
  <si>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</si>
  <si>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</si>
  <si>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</si>
  <si>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</si>
  <si>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</si>
  <si>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</si>
  <si>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</si>
  <si>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</si>
  <si>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</si>
  <si>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</si>
  <si>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</si>
  <si>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</si>
  <si>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</si>
  <si>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</si>
  <si>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</si>
  <si>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</si>
  <si>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</si>
  <si>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</si>
  <si>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</si>
  <si>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</si>
  <si>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</si>
  <si>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</si>
  <si>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</si>
  <si>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</si>
  <si>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</si>
  <si>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</si>
  <si>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</si>
  <si>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</si>
  <si>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</si>
  <si>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</si>
  <si>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</si>
  <si>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</si>
  <si>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</si>
  <si>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</si>
  <si>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</si>
  <si>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</si>
  <si>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</si>
  <si>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</si>
  <si>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</si>
  <si>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</si>
  <si>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</si>
  <si>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</si>
  <si>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</si>
  <si>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</si>
  <si>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</si>
  <si>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</si>
  <si>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</si>
  <si>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</si>
  <si>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</si>
  <si>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</si>
  <si>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</si>
  <si>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</si>
  <si>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</si>
  <si>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</si>
  <si>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</si>
  <si>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</si>
  <si>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</si>
  <si>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</si>
  <si>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</si>
  <si>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</si>
  <si>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</si>
  <si>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</si>
  <si>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</si>
  <si>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</si>
  <si>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</si>
  <si>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</si>
  <si>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</si>
  <si>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</si>
  <si>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</si>
  <si>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</si>
  <si>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</si>
  <si>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</si>
  <si>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</si>
  <si>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</si>
  <si>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</si>
  <si>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</si>
  <si>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</si>
  <si>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</si>
  <si>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</si>
  <si>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</si>
  <si>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</si>
  <si>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</si>
  <si>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</si>
  <si>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</si>
  <si>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</si>
  <si>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</si>
  <si>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</si>
  <si>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</si>
  <si>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</si>
  <si>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</si>
  <si>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</si>
  <si>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</si>
  <si>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</si>
  <si>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</si>
  <si>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</si>
  <si>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</si>
  <si>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</si>
  <si>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</si>
  <si>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</si>
  <si>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</si>
  <si>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</si>
  <si>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</si>
  <si>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</si>
  <si>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</si>
  <si>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</si>
  <si>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</si>
  <si>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</si>
  <si>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</si>
  <si>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</si>
  <si>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</si>
  <si>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</si>
  <si>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</si>
  <si>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</si>
  <si>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</si>
  <si>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</si>
  <si>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</si>
  <si>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</si>
  <si>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</si>
  <si>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</si>
  <si>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</si>
  <si>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</si>
  <si>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</si>
  <si>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</si>
  <si>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</si>
  <si>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</si>
  <si>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</si>
  <si>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</si>
  <si>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</si>
  <si>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</si>
  <si>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</si>
  <si>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</si>
  <si>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</si>
  <si>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</si>
  <si>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</si>
  <si>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</si>
  <si>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</si>
  <si>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</si>
  <si>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</si>
  <si>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</si>
  <si>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</si>
  <si>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</si>
  <si>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</si>
  <si>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</si>
  <si>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</si>
  <si>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</si>
  <si>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</si>
  <si>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</si>
  <si>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</si>
  <si>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</si>
  <si>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</si>
  <si>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</si>
  <si>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</si>
  <si>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</si>
  <si>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</si>
  <si>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</si>
  <si>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</si>
  <si>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</si>
  <si>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</si>
  <si>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</si>
  <si>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</si>
  <si>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</si>
  <si>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</si>
  <si>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</si>
  <si>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</si>
  <si>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</si>
  <si>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</si>
  <si>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</si>
  <si>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</si>
  <si>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</si>
  <si>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</si>
  <si>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</si>
  <si>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</si>
  <si>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</si>
  <si>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</si>
  <si>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</si>
  <si>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</si>
  <si>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</si>
  <si>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</si>
  <si>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</si>
  <si>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</si>
  <si>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</si>
  <si>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</si>
  <si>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</si>
  <si>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</si>
  <si>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</si>
  <si>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</si>
  <si>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</si>
  <si>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</si>
  <si>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</si>
  <si>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</si>
  <si>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</si>
  <si>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</si>
  <si>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</si>
  <si>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</si>
  <si>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</si>
  <si>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</si>
  <si>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</si>
  <si>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</si>
  <si>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</si>
  <si>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</si>
  <si>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</si>
  <si>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</si>
  <si>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</si>
  <si>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</si>
  <si>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</si>
  <si>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</si>
  <si>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</si>
  <si>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</si>
  <si>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</si>
  <si>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</si>
  <si>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</si>
  <si>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</si>
  <si>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</si>
  <si>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</si>
  <si>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</si>
  <si>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</si>
  <si>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</si>
  <si>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</si>
  <si>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</si>
  <si>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</si>
  <si>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</si>
  <si>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</si>
  <si>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</si>
  <si>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</si>
  <si>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</si>
  <si>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</si>
  <si>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</si>
  <si>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</si>
  <si>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</si>
  <si>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</si>
  <si>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</si>
  <si>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</si>
  <si>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</si>
  <si>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</si>
  <si>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</si>
  <si>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</si>
  <si>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</si>
  <si>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</si>
  <si>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</si>
  <si>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</si>
  <si>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</si>
  <si>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</si>
  <si>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</si>
  <si>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</si>
  <si>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</si>
  <si>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</si>
  <si>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</si>
  <si>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</si>
  <si>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</si>
  <si>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</si>
  <si>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</si>
  <si>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</si>
  <si>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</si>
  <si>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</si>
  <si>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</si>
  <si>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</si>
  <si>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</si>
  <si>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</si>
  <si>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</si>
  <si>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</si>
  <si>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</si>
  <si>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</si>
  <si>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</si>
  <si>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</si>
  <si>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</si>
  <si>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</si>
  <si>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</si>
  <si>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</si>
  <si>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</si>
  <si>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</si>
  <si>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</si>
  <si>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</si>
  <si>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</si>
  <si>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</si>
  <si>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</si>
  <si>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</si>
  <si>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</si>
  <si>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</si>
  <si>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</si>
  <si>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</si>
  <si>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</si>
  <si>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</si>
  <si>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</si>
  <si>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</si>
  <si>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</si>
  <si>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</si>
  <si>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</si>
  <si>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</si>
  <si>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</si>
  <si>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</si>
  <si>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</si>
  <si>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</si>
  <si>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</si>
  <si>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</si>
  <si>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</si>
  <si>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</si>
  <si>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</si>
  <si>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</si>
  <si>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</si>
  <si>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</si>
  <si>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</si>
  <si>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</si>
  <si>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</si>
  <si>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</si>
  <si>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</si>
  <si>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</si>
  <si>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</si>
  <si>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</si>
  <si>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</si>
  <si>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</si>
  <si>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</si>
  <si>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</si>
  <si>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</si>
  <si>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</si>
  <si>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</si>
  <si>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</si>
  <si>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</si>
  <si>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</si>
  <si>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</si>
  <si>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</si>
  <si>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</si>
  <si>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</si>
  <si>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</si>
  <si>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</si>
  <si>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</si>
  <si>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</si>
  <si>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</si>
  <si>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</si>
  <si>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</si>
  <si>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</si>
  <si>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</si>
  <si>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</si>
  <si>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</si>
  <si>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</si>
  <si>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</si>
  <si>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</si>
  <si>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</si>
  <si>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</si>
  <si>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</si>
  <si>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</si>
  <si>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</si>
  <si>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</si>
  <si>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</si>
  <si>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</si>
  <si>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</si>
  <si>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</si>
  <si>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</si>
  <si>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</si>
  <si>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</si>
  <si>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</si>
  <si>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</si>
  <si>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</si>
  <si>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</si>
  <si>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</si>
  <si>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</si>
  <si>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</si>
  <si>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</si>
  <si>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</si>
  <si>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</si>
  <si>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</si>
  <si>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</si>
  <si>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</si>
  <si>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</si>
  <si>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</si>
  <si>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</si>
  <si>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</si>
  <si>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</si>
  <si>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</si>
  <si>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</si>
  <si>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</si>
  <si>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</si>
  <si>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</si>
  <si>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</si>
  <si>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</si>
  <si>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</si>
  <si>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</si>
  <si>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</si>
  <si>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</si>
  <si>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</si>
  <si>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</si>
  <si>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</si>
  <si>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</si>
  <si>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</si>
  <si>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</si>
  <si>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</si>
  <si>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</si>
  <si>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</si>
  <si>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</si>
  <si>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</si>
  <si>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</si>
  <si>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</si>
  <si>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</si>
  <si>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</si>
  <si>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</si>
  <si>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</si>
  <si>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</si>
  <si>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</si>
  <si>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</si>
  <si>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</si>
  <si>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</si>
  <si>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</si>
  <si>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</si>
  <si>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</si>
  <si>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</si>
  <si>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</si>
  <si>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</si>
  <si>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</si>
  <si>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</si>
  <si>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</si>
  <si>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</si>
  <si>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</si>
  <si>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</si>
  <si>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</si>
  <si>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</si>
  <si>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</si>
  <si>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New Era Life Insurance Company</t>
  </si>
  <si>
    <t>NEW ERA LIFE GRP</t>
  </si>
  <si>
    <t>00520</t>
  </si>
  <si>
    <t>2014</t>
  </si>
  <si>
    <t>11720 Katy Freeway Suite 1700 Houston, TX 77079</t>
  </si>
  <si>
    <t>742552025</t>
  </si>
  <si>
    <t>007087</t>
  </si>
  <si>
    <t>78743</t>
  </si>
  <si>
    <t>279</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</si>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</sst>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6" zoomScale="80" zoomScaleNormal="80" workbookViewId="0">
      <pane xSplit="2" topLeftCell="D1" activePane="topRight" state="frozen"/>
      <selection activeCell="B1" sqref="B1"/>
      <selection pane="topRight" activeCell="F50" sqref="F50"/>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2862417</v>
      </c>
      <c r="E5" s="106">
        <v>2862417</v>
      </c>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91582740</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471458</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-68522949</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2476564</v>
      </c>
      <c r="E12" s="106">
        <v>2623817</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70974325</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165427</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-52190242</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6622</v>
      </c>
      <c r="E28" s="110">
        <f>+D28</f>
        <v>6622</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214942</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26981</v>
      </c>
      <c r="E31" s="110">
        <f>+D31</f>
        <v>26981</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875648</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4568</v>
      </c>
      <c r="E35" s="110">
        <f>+D35</f>
        <v>4568</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148233</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41288</v>
      </c>
      <c r="E46" s="110">
        <f>+D46</f>
        <v>41288</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1340110</v>
      </c>
      <c r="AU46" s="113"/>
      <c r="AV46" s="113"/>
      <c r="AW46" s="318"/>
    </row>
    <row r="47" spans="1:49" x14ac:dyDescent="0.2">
      <c r="B47" s="161" t="s">
        <v>264</v>
      </c>
      <c r="C47" s="62" t="s">
        <v>21</v>
      </c>
      <c r="D47" s="109">
        <f>85230-160-750</f>
        <v>84320</v>
      </c>
      <c r="E47" s="110">
        <f>+D47</f>
        <v>84320</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-4223865</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6181</v>
      </c>
      <c r="E49" s="110">
        <f>+D49</f>
        <v>6181</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200617</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250439</v>
      </c>
      <c r="E51" s="110">
        <f>+D51</f>
        <v>250439</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8128202</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487</v>
      </c>
      <c r="E56" s="122">
        <f>+D56</f>
        <v>487</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46872</v>
      </c>
      <c r="AU56" s="123"/>
      <c r="AV56" s="123"/>
      <c r="AW56" s="309"/>
    </row>
    <row r="57" spans="2:49" x14ac:dyDescent="0.2">
      <c r="B57" s="161" t="s">
        <v>273</v>
      </c>
      <c r="C57" s="62" t="s">
        <v>25</v>
      </c>
      <c r="D57" s="124">
        <v>859</v>
      </c>
      <c r="E57" s="125">
        <f>+D57</f>
        <v>859</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48787</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v>
      </c>
      <c r="AU58" s="126"/>
      <c r="AV58" s="126"/>
      <c r="AW58" s="310"/>
    </row>
    <row r="59" spans="2:49" x14ac:dyDescent="0.2">
      <c r="B59" s="161" t="s">
        <v>275</v>
      </c>
      <c r="C59" s="62" t="s">
        <v>27</v>
      </c>
      <c r="D59" s="124">
        <v>11346</v>
      </c>
      <c r="E59" s="125">
        <f>+D59</f>
        <v>11346</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587191</v>
      </c>
      <c r="AU59" s="126"/>
      <c r="AV59" s="126"/>
      <c r="AW59" s="310"/>
    </row>
    <row r="60" spans="2:49" x14ac:dyDescent="0.2">
      <c r="B60" s="161" t="s">
        <v>276</v>
      </c>
      <c r="C60" s="62"/>
      <c r="D60" s="127">
        <f>+D59/12</f>
        <v>945.5</v>
      </c>
      <c r="E60" s="128">
        <f>+D60</f>
        <v>945.5</v>
      </c>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48932.583333333336</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3" zoomScale="80" zoomScaleNormal="80" workbookViewId="0">
      <pane xSplit="2" topLeftCell="D1" activePane="topRight" state="frozen"/>
      <selection activeCell="B1" sqref="B1"/>
      <selection pane="topRight" activeCell="D54" sqref="D54:E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2818564</v>
      </c>
      <c r="E5" s="118">
        <f>+D5-D7</f>
        <v>2717104</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91479192</v>
      </c>
      <c r="AU5" s="119"/>
      <c r="AV5" s="312"/>
      <c r="AW5" s="317"/>
    </row>
    <row r="6" spans="2:49" x14ac:dyDescent="0.2">
      <c r="B6" s="176" t="s">
        <v>279</v>
      </c>
      <c r="C6" s="133" t="s">
        <v>8</v>
      </c>
      <c r="D6" s="109">
        <v>145313</v>
      </c>
      <c r="E6" s="110">
        <f>+D6</f>
        <v>145313</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3611009</v>
      </c>
      <c r="AU6" s="113"/>
      <c r="AV6" s="311"/>
      <c r="AW6" s="318"/>
    </row>
    <row r="7" spans="2:49" x14ac:dyDescent="0.2">
      <c r="B7" s="176" t="s">
        <v>280</v>
      </c>
      <c r="C7" s="133" t="s">
        <v>9</v>
      </c>
      <c r="D7" s="109">
        <v>101460</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3507461</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2794153</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70622098</v>
      </c>
      <c r="AU23" s="113"/>
      <c r="AV23" s="311"/>
      <c r="AW23" s="318"/>
    </row>
    <row r="24" spans="2:49" ht="28.5" customHeight="1" x14ac:dyDescent="0.2">
      <c r="B24" s="178" t="s">
        <v>114</v>
      </c>
      <c r="C24" s="133"/>
      <c r="D24" s="293"/>
      <c r="E24" s="110">
        <v>2294401</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189385</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146024</v>
      </c>
      <c r="AU26" s="113"/>
      <c r="AV26" s="311"/>
      <c r="AW26" s="318"/>
    </row>
    <row r="27" spans="2:49" s="5" customFormat="1" ht="25.5" x14ac:dyDescent="0.2">
      <c r="B27" s="178" t="s">
        <v>85</v>
      </c>
      <c r="C27" s="133"/>
      <c r="D27" s="293"/>
      <c r="E27" s="110">
        <v>33264</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382484</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461965</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669510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11122847</v>
      </c>
      <c r="AU30" s="113"/>
      <c r="AV30" s="311"/>
      <c r="AW30" s="318"/>
    </row>
    <row r="31" spans="2:49" s="5" customFormat="1" ht="25.5" x14ac:dyDescent="0.2">
      <c r="B31" s="178" t="s">
        <v>84</v>
      </c>
      <c r="C31" s="133"/>
      <c r="D31" s="293"/>
      <c r="E31" s="110">
        <v>304506</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787896</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10416020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30276</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420777</v>
      </c>
      <c r="AU34" s="113"/>
      <c r="AV34" s="311"/>
      <c r="AW34" s="318"/>
    </row>
    <row r="35" spans="2:49" s="5" customFormat="1" x14ac:dyDescent="0.2">
      <c r="B35" s="178" t="s">
        <v>91</v>
      </c>
      <c r="C35" s="133"/>
      <c r="D35" s="293"/>
      <c r="E35" s="110">
        <v>28026</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36380</v>
      </c>
      <c r="E36" s="110">
        <v>36380</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459436</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+D23+D26+D30+D34-D28-D32-D36</f>
        <v>2476564</v>
      </c>
      <c r="E54" s="115">
        <f>+E24+E27+E31+E35-E36</f>
        <v>2623817</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+AT23+AT26+AT30+AT34-AT28-AT32-AT36</f>
        <v>70974325</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60" activePane="bottomRight" state="frozen"/>
      <selection activeCell="B1" sqref="B1"/>
      <selection pane="topRight" activeCell="B1" sqref="B1"/>
      <selection pane="bottomLeft" activeCell="B1" sqref="B1"/>
      <selection pane="bottomRight" activeCell="D178" activeCellId="5" sqref="D48 D27 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503</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503</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503</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503</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503</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503</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503</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2015-07-20T19:18:16Z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