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25" yWindow="202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s="1"/>
  <c r="D54" i="18"/>
  <c r="AT60" i="4"/>
  <c r="AT5" i="4"/>
  <c r="D60" i="4" l="1"/>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<sst xmlns="http://schemas.openxmlformats.org/spreadsheetml/2006/main" count="565" uniqueCount="503">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</sst>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7"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374865</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72060722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10298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1278428</v>
      </c>
      <c r="E12" s="106">
        <f>'Pt 2 Premium and Claims'!E54</f>
        <v>828071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39039993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176312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2764629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12183791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19243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3799855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73467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14507159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57</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108459</v>
      </c>
      <c r="AU56" s="123"/>
      <c r="AV56" s="123"/>
      <c r="AW56" s="309"/>
    </row>
    <row r="57" spans="2:49" x14ac:dyDescent="0.2">
      <c r="B57" s="161" t="s">
        <v>273</v>
      </c>
      <c r="C57" s="62" t="s">
        <v>25</v>
      </c>
      <c r="D57" s="124">
        <v>67</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145176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1225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1106734</v>
      </c>
      <c r="AU59" s="126"/>
      <c r="AV59" s="126"/>
      <c r="AW59" s="310"/>
    </row>
    <row r="60" spans="2:49" x14ac:dyDescent="0.2">
      <c r="B60" s="161" t="s">
        <v>276</v>
      </c>
      <c r="C60" s="62"/>
      <c r="D60" s="127">
        <f>D59/12</f>
        <v>102.08333333333333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92227.833333333328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364750</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72028078</v>
      </c>
      <c r="AU5" s="119"/>
      <c r="AV5" s="312"/>
      <c r="AW5" s="317"/>
    </row>
    <row r="6" spans="2:49" x14ac:dyDescent="0.2">
      <c r="B6" s="176" t="s">
        <v>279</v>
      </c>
      <c r="C6" s="133" t="s">
        <v>8</v>
      </c>
      <c r="D6" s="109">
        <v>40829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3506045</v>
      </c>
      <c r="AU6" s="113"/>
      <c r="AV6" s="311"/>
      <c r="AW6" s="318"/>
    </row>
    <row r="7" spans="2:49" x14ac:dyDescent="0.2">
      <c r="B7" s="176" t="s">
        <v>280</v>
      </c>
      <c r="C7" s="133" t="s">
        <v>9</v>
      </c>
      <c r="D7" s="109">
        <v>30714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3473401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1423676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45788883</v>
      </c>
      <c r="AU23" s="113"/>
      <c r="AV23" s="311"/>
      <c r="AW23" s="318"/>
    </row>
    <row r="24" spans="2:49" ht="28.5" customHeight="1" x14ac:dyDescent="0.2">
      <c r="B24" s="178" t="s">
        <v>114</v>
      </c>
      <c r="C24" s="133"/>
      <c r="D24" s="293"/>
      <c r="E24" s="110">
        <v>828071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195415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20992237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214754</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23069862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1989358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73806248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2115267</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78477513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1278428</v>
      </c>
      <c r="E54" s="115">
        <f>E24</f>
        <v>828071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39039993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4" sqref="C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1288512</v>
      </c>
      <c r="D6" s="110">
        <v>1469474</v>
      </c>
      <c r="E6" s="115">
        <f>'Pt 1 Summary of Data'!E12</f>
        <v>828071</v>
      </c>
      <c r="F6" s="115">
        <f>C6+D6+E6</f>
        <v>3586057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1288512</v>
      </c>
      <c r="D12" s="115">
        <f t="shared" ref="D12:F12" si="0">D6</f>
        <v>1469474</v>
      </c>
      <c r="E12" s="115">
        <f t="shared" si="0"/>
        <v>828071</v>
      </c>
      <c r="F12" s="115">
        <f t="shared" si="0"/>
        <v>3586057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734905</v>
      </c>
      <c r="D15" s="118">
        <v>743475</v>
      </c>
      <c r="E15" s="106">
        <f>'Pt 1 Summary of Data'!D5</f>
        <v>374865</v>
      </c>
      <c r="F15" s="106">
        <f>C15+D15+E15</f>
        <v>1853245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734905</v>
      </c>
      <c r="D17" s="115">
        <f t="shared" ref="D17:F17" si="1">D15</f>
        <v>743475</v>
      </c>
      <c r="E17" s="115">
        <f t="shared" si="1"/>
        <v>374865</v>
      </c>
      <c r="F17" s="115">
        <f t="shared" si="1"/>
        <v>1853245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201</v>
      </c>
      <c r="D37" s="122">
        <v>526</v>
      </c>
      <c r="E37" s="256">
        <f>'Pt 1 Summary of Data'!D60</f>
        <v>102.08333333333333</v>
      </c>
      <c r="F37" s="256">
        <f>C37+D37+E37</f>
        <v>829.08333333333337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