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P23" i="18" l="1"/>
  <c r="P52" i="10" l="1"/>
  <c r="P51" i="10"/>
  <c r="P50" i="10"/>
  <c r="P47" i="10"/>
  <c r="P44" i="10"/>
  <c r="O44" i="10"/>
  <c r="N44" i="10"/>
  <c r="M44" i="10"/>
  <c r="P37" i="10"/>
  <c r="P16" i="10"/>
  <c r="P17" i="10"/>
  <c r="O17" i="10"/>
  <c r="N17" i="10"/>
  <c r="M17" i="10"/>
  <c r="P15" i="10"/>
  <c r="P12" i="10"/>
  <c r="O12" i="10"/>
  <c r="N12" i="10"/>
  <c r="M12" i="10"/>
  <c r="P7" i="10"/>
  <c r="P54" i="18"/>
</calcChain>
</file>

<file path=xl/sharedStrings.xml><?xml version="1.0" encoding="utf-8"?>
<sst xmlns="http://schemas.openxmlformats.org/spreadsheetml/2006/main" count="571" uniqueCount="510">
  <si>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</si>
  <si>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</si>
  <si>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</si>
  <si>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</si>
  <si>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</si>
  <si>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</si>
  <si>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</si>
  <si>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</si>
  <si>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</si>
  <si>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</si>
  <si>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</si>
  <si>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</si>
  <si>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</si>
  <si>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</si>
  <si>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</si>
  <si>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</si>
  <si>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</si>
  <si>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</si>
  <si>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</si>
  <si>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</si>
  <si>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</si>
  <si>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</si>
  <si>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</si>
  <si>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</si>
  <si>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</si>
  <si>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</si>
  <si>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</si>
  <si>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</si>
  <si>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</si>
  <si>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</si>
  <si>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</si>
  <si>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</si>
  <si>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</si>
  <si>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</si>
  <si>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</si>
  <si>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</si>
  <si>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</si>
  <si>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</si>
  <si>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</si>
  <si>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</si>
  <si>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</si>
  <si>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</si>
  <si>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</si>
  <si>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</si>
  <si>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</si>
  <si>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</si>
  <si>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</si>
  <si>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</si>
  <si>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</si>
  <si>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</si>
  <si>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</si>
  <si>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</si>
  <si>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</si>
  <si>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</si>
  <si>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</si>
  <si>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</si>
  <si>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</si>
  <si>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</si>
  <si>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</si>
  <si>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</si>
  <si>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</si>
  <si>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</si>
  <si>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</si>
  <si>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</si>
  <si>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</si>
  <si>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</si>
  <si>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</si>
  <si>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</si>
  <si>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</si>
  <si>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</si>
  <si>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</si>
  <si>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</si>
  <si>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</si>
  <si>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</si>
  <si>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</si>
  <si>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</si>
  <si>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</si>
  <si>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</si>
  <si>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</si>
  <si>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</si>
  <si>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</si>
  <si>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</si>
  <si>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</si>
  <si>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</si>
  <si>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</si>
  <si>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</si>
  <si>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</si>
  <si>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</si>
  <si>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</si>
  <si>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</si>
  <si>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</si>
  <si>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</si>
  <si>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</si>
  <si>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</si>
  <si>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</si>
  <si>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</si>
  <si>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</si>
  <si>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</si>
  <si>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</si>
  <si>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</si>
  <si>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</si>
  <si>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</si>
  <si>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</si>
  <si>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</si>
  <si>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</si>
  <si>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</si>
  <si>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</si>
  <si>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</si>
  <si>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</si>
  <si>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</si>
  <si>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</si>
  <si>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</si>
  <si>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</si>
  <si>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</si>
  <si>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</si>
  <si>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</si>
  <si>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</si>
  <si>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</si>
  <si>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</si>
  <si>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</si>
  <si>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</si>
  <si>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</si>
  <si>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</si>
  <si>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</si>
  <si>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</si>
  <si>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</si>
  <si>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</si>
  <si>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</si>
  <si>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</si>
  <si>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</si>
  <si>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</si>
  <si>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</si>
  <si>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</si>
  <si>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</si>
  <si>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</si>
  <si>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</si>
  <si>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</si>
  <si>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</si>
  <si>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</si>
  <si>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</si>
  <si>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</si>
  <si>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</si>
  <si>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</si>
  <si>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</si>
  <si>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</si>
  <si>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</si>
  <si>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</si>
  <si>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</si>
  <si>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</si>
  <si>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</si>
  <si>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</si>
  <si>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</si>
  <si>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</si>
  <si>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</si>
  <si>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</si>
  <si>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</si>
  <si>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</si>
  <si>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</si>
  <si>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</si>
  <si>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</si>
  <si>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</si>
  <si>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</si>
  <si>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</si>
  <si>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</si>
  <si>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</si>
  <si>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</si>
  <si>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</si>
  <si>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</si>
  <si>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</si>
  <si>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</si>
  <si>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</si>
  <si>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</si>
  <si>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</si>
  <si>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</si>
  <si>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</si>
  <si>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</si>
  <si>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</si>
  <si>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</si>
  <si>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</si>
  <si>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</si>
  <si>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</si>
  <si>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</si>
  <si>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</si>
  <si>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</si>
  <si>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</si>
  <si>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</si>
  <si>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</si>
  <si>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</si>
  <si>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</si>
  <si>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</si>
  <si>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</si>
  <si>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</si>
  <si>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</si>
  <si>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</si>
  <si>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</si>
  <si>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</si>
  <si>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</si>
  <si>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</si>
  <si>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</si>
  <si>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</si>
  <si>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</si>
  <si>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</si>
  <si>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</si>
  <si>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</si>
  <si>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</si>
  <si>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</si>
  <si>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</si>
  <si>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</si>
  <si>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</si>
  <si>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</si>
  <si>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</si>
  <si>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</si>
  <si>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</si>
  <si>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</si>
  <si>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</si>
  <si>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</si>
  <si>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</si>
  <si>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</si>
  <si>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</si>
  <si>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</si>
  <si>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</si>
  <si>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</si>
  <si>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</si>
  <si>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</si>
  <si>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</si>
  <si>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</si>
  <si>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</si>
  <si>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</si>
  <si>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</si>
  <si>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</si>
  <si>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</si>
  <si>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</si>
  <si>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</si>
  <si>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</si>
  <si>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</si>
  <si>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</si>
  <si>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</si>
  <si>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</si>
  <si>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</si>
  <si>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</si>
  <si>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</si>
  <si>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</si>
  <si>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</si>
  <si>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</si>
  <si>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</si>
  <si>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</si>
  <si>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</si>
  <si>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</si>
  <si>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</si>
  <si>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</si>
  <si>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</si>
  <si>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</si>
  <si>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</si>
  <si>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</si>
  <si>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</si>
  <si>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</si>
  <si>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</si>
  <si>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</si>
  <si>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</si>
  <si>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</si>
  <si>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</si>
  <si>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</si>
  <si>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</si>
  <si>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</si>
  <si>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</si>
  <si>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</si>
  <si>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</si>
  <si>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</si>
  <si>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</si>
  <si>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</si>
  <si>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</si>
  <si>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</si>
  <si>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</si>
  <si>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</si>
  <si>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</si>
  <si>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</si>
  <si>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</si>
  <si>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</si>
  <si>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</si>
  <si>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</si>
  <si>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</si>
  <si>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</si>
  <si>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</si>
  <si>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</si>
  <si>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</si>
  <si>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</si>
  <si>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</si>
  <si>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</si>
  <si>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</si>
  <si>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</si>
  <si>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</si>
  <si>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</si>
  <si>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</si>
  <si>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</si>
  <si>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</si>
  <si>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</si>
  <si>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</si>
  <si>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</si>
  <si>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</si>
  <si>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</si>
  <si>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</si>
  <si>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</si>
  <si>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</si>
  <si>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</si>
  <si>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</si>
  <si>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</si>
  <si>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</si>
  <si>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</si>
  <si>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</si>
  <si>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</si>
  <si>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</si>
  <si>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</si>
  <si>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</si>
  <si>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</si>
  <si>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</si>
  <si>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</si>
  <si>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</si>
  <si>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</si>
  <si>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</si>
  <si>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</si>
  <si>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</si>
  <si>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</si>
  <si>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</si>
  <si>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</si>
  <si>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</si>
  <si>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</si>
  <si>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</si>
  <si>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</si>
  <si>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</si>
  <si>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</si>
  <si>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</si>
  <si>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</si>
  <si>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</si>
  <si>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</si>
  <si>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</si>
  <si>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</si>
  <si>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</si>
  <si>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</si>
  <si>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</si>
  <si>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</si>
  <si>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</si>
  <si>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</si>
  <si>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</si>
  <si>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</si>
  <si>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</si>
  <si>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</si>
  <si>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</si>
  <si>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</si>
  <si>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</si>
  <si>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</si>
  <si>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</si>
  <si>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</si>
  <si>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</si>
  <si>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</si>
  <si>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</si>
  <si>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</si>
  <si>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</si>
  <si>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</si>
  <si>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</si>
  <si>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</si>
  <si>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</si>
  <si>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</si>
  <si>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</si>
  <si>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</si>
  <si>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</si>
  <si>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</si>
  <si>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</si>
  <si>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</si>
  <si>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</si>
  <si>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</si>
  <si>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</si>
  <si>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</si>
  <si>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</si>
  <si>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</si>
  <si>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</si>
  <si>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</si>
  <si>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</si>
  <si>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</si>
  <si>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</si>
  <si>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</si>
  <si>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</si>
  <si>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</si>
  <si>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</si>
  <si>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</si>
  <si>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</si>
  <si>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</si>
  <si>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</si>
  <si>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</si>
  <si>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</si>
  <si>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</si>
  <si>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</si>
  <si>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</si>
  <si>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</si>
  <si>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</si>
  <si>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</si>
  <si>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</si>
  <si>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</si>
  <si>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</si>
  <si>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</si>
  <si>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</si>
  <si>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</si>
  <si>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</si>
  <si>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</si>
  <si>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</si>
  <si>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</si>
  <si>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</si>
  <si>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</si>
  <si>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</si>
  <si>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</si>
  <si>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</si>
  <si>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</si>
  <si>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</si>
  <si>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</si>
  <si>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</si>
  <si>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</si>
  <si>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</si>
  <si>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</si>
  <si>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</si>
  <si>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</si>
  <si>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</si>
  <si>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</si>
  <si>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</si>
  <si>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</si>
  <si>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</si>
  <si>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</si>
  <si>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</si>
  <si>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</si>
  <si>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</si>
  <si>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</si>
  <si>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</si>
  <si>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</si>
  <si>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</si>
  <si>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</si>
  <si>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</si>
  <si>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</si>
  <si>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</si>
  <si>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</si>
  <si>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</si>
  <si>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</si>
  <si>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</si>
  <si>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</si>
  <si>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</si>
  <si>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</si>
  <si>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</si>
  <si>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</si>
  <si>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</si>
  <si>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</si>
  <si>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</si>
  <si>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</si>
  <si>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</si>
  <si>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</si>
  <si>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</si>
  <si>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</si>
  <si>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</si>
  <si>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</si>
  <si>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</si>
  <si>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</si>
  <si>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</si>
  <si>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</si>
  <si>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</si>
  <si>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</si>
  <si>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</si>
  <si>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</si>
  <si>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</si>
  <si>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</si>
  <si>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</si>
  <si>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</si>
  <si>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</si>
  <si>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</si>
  <si>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</si>
  <si>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</si>
  <si>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</si>
  <si>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</si>
  <si>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</si>
  <si>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</si>
  <si>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</si>
  <si>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</si>
  <si>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</si>
  <si>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</si>
  <si>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</si>
  <si>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</si>
  <si>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</si>
  <si>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</si>
  <si>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</si>
  <si>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</si>
  <si>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</si>
  <si>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</si>
  <si>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</si>
  <si>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</si>
  <si>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</si>
  <si>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</si>
  <si>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</si>
  <si>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</si>
  <si>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</si>
  <si>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Santa Cruz-Monterey-Merced  Managed Medical Care Commission</t>
  </si>
  <si>
    <t>Central California Alliance for Health</t>
  </si>
  <si>
    <t>2014</t>
  </si>
  <si>
    <t>1600 Green Hills Rd Scotts Valley, CA 95066</t>
  </si>
  <si>
    <t>770395311</t>
  </si>
  <si>
    <t>597</t>
  </si>
  <si>
    <t>Salaries-Medical Affairs</t>
  </si>
  <si>
    <t>Allocation arrived by taking percentage of IHSS revenue to total health care revenue. The resulting % is muliplied by Medical Affairs</t>
  </si>
  <si>
    <t>payroll.</t>
  </si>
  <si>
    <t>Total Administative Cost</t>
  </si>
  <si>
    <t>Allocation arrived by taking percentage of IHSS revenue to total health care revenue. The resulting % is muliplied by Total Expenses</t>
  </si>
  <si>
    <t>This calculations takes into consideration all departments and supply cost associated with preventing hospital readmissions.</t>
  </si>
  <si>
    <t>Health Programs</t>
  </si>
  <si>
    <t>Allocation arrived by taking percentage of IHSS revenue to total health care revenue. The resulting % is muliplied by Total Health Programs</t>
  </si>
  <si>
    <t>These numbers reflect both Direct Healthcare Cost for the program and it also includes allocation of overhead cost arrived at by taking the factor of total IHSS revenue to Total Healthcare revenue.</t>
  </si>
  <si>
    <t>The values reports in Part 1 Sections 3, 4,and 5 and Part 2 Section 2</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</si>
</sst>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3" x14ac:knownFonts="1">
    <font>
      <sz val="10"/>
      <name val="Arial"/>
      <family val="2"/>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749">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94">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09" applyNumberFormat="1" applyFont="1" applyFill="1" applyBorder="1" applyAlignment="1">
      <alignment vertical="top" wrapText="1"/>
    </xf>
    <xf numFmtId="6" fontId="25"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09" applyNumberFormat="1" applyFont="1" applyFill="1" applyBorder="1" applyAlignment="1">
      <alignment vertical="top" wrapText="1"/>
    </xf>
    <xf numFmtId="6" fontId="0" fillId="26" borderId="23" xfId="0" applyNumberFormat="1" applyFont="1" applyFill="1" applyBorder="1"/>
    <xf numFmtId="0" fontId="21" fillId="0" borderId="0" xfId="128" applyFont="1" applyAlignment="1"/>
    <xf numFmtId="0" fontId="21" fillId="25" borderId="13" xfId="0" applyFont="1" applyFill="1" applyBorder="1" applyAlignment="1">
      <alignment horizontal="center" wrapText="1"/>
    </xf>
    <xf numFmtId="0" fontId="26" fillId="25"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24" xfId="256" applyFont="1" applyFill="1" applyBorder="1" applyAlignment="1">
      <alignment vertical="top" wrapText="1"/>
    </xf>
    <xf numFmtId="0" fontId="28" fillId="25" borderId="25" xfId="107" applyFont="1" applyFill="1" applyBorder="1" applyAlignment="1">
      <alignment vertical="top"/>
    </xf>
    <xf numFmtId="0" fontId="28" fillId="25" borderId="26" xfId="107" applyFont="1" applyFill="1" applyBorder="1" applyAlignment="1">
      <alignment vertical="top" wrapText="1"/>
    </xf>
    <xf numFmtId="0" fontId="32" fillId="0" borderId="0" xfId="129" applyFill="1" applyAlignment="1">
      <alignment vertical="top"/>
    </xf>
    <xf numFmtId="0" fontId="28" fillId="25" borderId="27" xfId="107" applyFont="1" applyFill="1" applyBorder="1" applyAlignment="1">
      <alignment vertical="top" wrapText="1"/>
    </xf>
    <xf numFmtId="0" fontId="32" fillId="0" borderId="24" xfId="129" applyNumberFormat="1" applyFill="1" applyBorder="1" applyAlignment="1">
      <alignment vertical="top"/>
    </xf>
    <xf numFmtId="0" fontId="0" fillId="0" borderId="24" xfId="129" applyFont="1" applyFill="1" applyBorder="1" applyAlignment="1">
      <alignment vertical="top"/>
    </xf>
    <xf numFmtId="0" fontId="4" fillId="0" borderId="28" xfId="256" applyFont="1" applyFill="1" applyBorder="1" applyAlignment="1">
      <alignment vertical="top" wrapText="1"/>
    </xf>
    <xf numFmtId="0" fontId="32" fillId="0" borderId="28" xfId="129" applyNumberFormat="1" applyFill="1" applyBorder="1" applyAlignment="1">
      <alignment vertical="top"/>
    </xf>
    <xf numFmtId="0" fontId="0" fillId="0" borderId="29" xfId="129" applyFont="1" applyFill="1" applyBorder="1" applyAlignment="1">
      <alignment vertical="top"/>
    </xf>
    <xf numFmtId="0" fontId="32" fillId="0" borderId="29" xfId="129" applyNumberFormat="1" applyFill="1" applyBorder="1" applyAlignment="1">
      <alignment vertical="top"/>
    </xf>
    <xf numFmtId="0" fontId="4" fillId="0" borderId="29"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30" xfId="107" applyFill="1" applyBorder="1" applyAlignment="1" applyProtection="1">
      <alignment vertical="center"/>
    </xf>
    <xf numFmtId="0" fontId="11" fillId="27" borderId="31" xfId="107" applyFill="1" applyBorder="1" applyAlignment="1" applyProtection="1">
      <alignment vertical="center"/>
    </xf>
    <xf numFmtId="0" fontId="11" fillId="25" borderId="27" xfId="190" applyFont="1" applyFill="1" applyBorder="1" applyAlignment="1">
      <alignment horizontal="center"/>
    </xf>
    <xf numFmtId="0" fontId="11" fillId="27" borderId="32" xfId="190" applyFont="1" applyFill="1" applyBorder="1" applyAlignment="1" applyProtection="1">
      <alignment horizontal="center" vertical="center" wrapText="1"/>
    </xf>
    <xf numFmtId="0" fontId="11"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2"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2"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09" applyFont="1" applyFill="1" applyBorder="1" applyAlignment="1">
      <alignment vertical="top" wrapText="1"/>
    </xf>
    <xf numFmtId="0" fontId="21"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1"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1" fillId="25" borderId="39" xfId="107" applyFont="1" applyFill="1" applyBorder="1" applyAlignment="1">
      <alignment horizontal="center" vertical="center" wrapText="1"/>
    </xf>
    <xf numFmtId="49" fontId="12" fillId="25" borderId="40" xfId="110" applyNumberFormat="1" applyFont="1" applyFill="1" applyBorder="1" applyAlignment="1">
      <alignment horizontal="center" vertical="center" wrapText="1"/>
    </xf>
    <xf numFmtId="0" fontId="13" fillId="25" borderId="39" xfId="113" applyFont="1" applyFill="1" applyBorder="1" applyAlignment="1">
      <alignment horizontal="center" vertical="center" wrapText="1"/>
    </xf>
    <xf numFmtId="0" fontId="13" fillId="25" borderId="41" xfId="113" applyFont="1" applyFill="1" applyBorder="1" applyAlignment="1">
      <alignment horizontal="center" vertical="center" wrapText="1"/>
    </xf>
    <xf numFmtId="0" fontId="13" fillId="25" borderId="40" xfId="113" applyFont="1" applyFill="1" applyBorder="1" applyAlignment="1">
      <alignment horizontal="center" vertical="center" wrapText="1"/>
    </xf>
    <xf numFmtId="0" fontId="13" fillId="25" borderId="42" xfId="113" applyFont="1" applyFill="1" applyBorder="1" applyAlignment="1">
      <alignment horizontal="center" vertical="center" wrapText="1"/>
    </xf>
    <xf numFmtId="0" fontId="12"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2"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09"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07" applyFont="1" applyFill="1" applyBorder="1" applyAlignment="1" applyProtection="1">
      <alignment horizontal="center" vertical="center" wrapText="1"/>
    </xf>
    <xf numFmtId="49" fontId="12"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1"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1"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1"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1" fillId="0" borderId="20" xfId="128" applyNumberFormat="1" applyFont="1" applyFill="1" applyBorder="1" applyAlignment="1" applyProtection="1">
      <alignment horizontal="left" vertical="top" indent="1"/>
    </xf>
    <xf numFmtId="0" fontId="21" fillId="0" borderId="37" xfId="128" applyNumberFormat="1" applyFont="1" applyFill="1" applyBorder="1" applyAlignment="1" applyProtection="1">
      <alignment horizontal="left" vertical="top" indent="1"/>
    </xf>
    <xf numFmtId="0" fontId="21"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3"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2"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3"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2" fillId="25" borderId="39" xfId="109" applyFill="1" applyBorder="1" applyAlignment="1">
      <alignment horizontal="center" wrapText="1"/>
    </xf>
    <xf numFmtId="0" fontId="12" fillId="25" borderId="58" xfId="109" applyFill="1" applyBorder="1" applyAlignment="1">
      <alignment horizontal="center" wrapText="1"/>
    </xf>
    <xf numFmtId="0" fontId="12"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4" fillId="29" borderId="22" xfId="129" applyFont="1" applyFill="1" applyBorder="1"/>
    <xf numFmtId="0" fontId="23" fillId="0" borderId="24" xfId="116" applyFont="1" applyFill="1" applyBorder="1" applyAlignment="1">
      <alignment horizontal="center"/>
    </xf>
    <xf numFmtId="0" fontId="21" fillId="29" borderId="22" xfId="129" applyNumberFormat="1" applyFont="1" applyFill="1" applyBorder="1" applyAlignment="1">
      <alignment vertical="top"/>
    </xf>
    <xf numFmtId="0" fontId="21" fillId="29" borderId="22"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7" fillId="25" borderId="62" xfId="110" applyFont="1" applyFill="1" applyBorder="1" applyAlignment="1">
      <alignment horizontal="center" vertical="top"/>
    </xf>
    <xf numFmtId="0" fontId="27"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2" fillId="0" borderId="24" xfId="129" applyNumberFormat="1" applyFill="1" applyBorder="1" applyAlignment="1">
      <alignment horizontal="right" vertical="top"/>
    </xf>
    <xf numFmtId="6" fontId="32" fillId="0" borderId="28" xfId="129" applyNumberFormat="1" applyFill="1" applyBorder="1" applyAlignment="1">
      <alignment horizontal="right" vertical="top"/>
    </xf>
    <xf numFmtId="168" fontId="32" fillId="0" borderId="65" xfId="129" applyNumberFormat="1" applyFill="1" applyBorder="1" applyAlignment="1">
      <alignment horizontal="center" vertical="top"/>
    </xf>
    <xf numFmtId="0" fontId="32" fillId="0" borderId="61" xfId="129" applyFill="1" applyBorder="1" applyAlignment="1">
      <alignment horizontal="center" vertical="top"/>
    </xf>
    <xf numFmtId="6" fontId="32" fillId="0" borderId="29" xfId="129" applyNumberFormat="1" applyFill="1" applyBorder="1" applyAlignment="1">
      <alignment horizontal="right" vertical="top"/>
    </xf>
    <xf numFmtId="0" fontId="32" fillId="0" borderId="64" xfId="129" applyFill="1" applyBorder="1" applyAlignment="1">
      <alignment horizontal="center" vertical="top"/>
    </xf>
    <xf numFmtId="0" fontId="29" fillId="0" borderId="0" xfId="129" applyFont="1"/>
    <xf numFmtId="6" fontId="25" fillId="26" borderId="41" xfId="109" applyNumberFormat="1" applyFont="1" applyFill="1" applyBorder="1" applyAlignment="1">
      <alignment vertical="top" wrapText="1"/>
    </xf>
    <xf numFmtId="6" fontId="25" fillId="26" borderId="39" xfId="109" applyNumberFormat="1" applyFont="1" applyFill="1" applyBorder="1" applyAlignment="1">
      <alignment vertical="top" wrapText="1"/>
    </xf>
    <xf numFmtId="6" fontId="25" fillId="26" borderId="40" xfId="109" applyNumberFormat="1" applyFont="1" applyFill="1" applyBorder="1" applyAlignment="1">
      <alignment vertical="top" wrapText="1"/>
    </xf>
    <xf numFmtId="6" fontId="25" fillId="26" borderId="42" xfId="109" applyNumberFormat="1" applyFont="1" applyFill="1" applyBorder="1" applyAlignment="1">
      <alignment vertical="top" wrapText="1"/>
    </xf>
    <xf numFmtId="6" fontId="25"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5" fillId="26" borderId="18" xfId="109" applyNumberFormat="1" applyFont="1" applyFill="1" applyBorder="1" applyAlignment="1">
      <alignment vertical="top" wrapText="1"/>
    </xf>
    <xf numFmtId="38" fontId="25" fillId="26" borderId="22" xfId="109" applyNumberFormat="1" applyFont="1" applyFill="1" applyBorder="1" applyAlignment="1">
      <alignment vertical="top" wrapText="1"/>
    </xf>
    <xf numFmtId="38" fontId="25" fillId="26" borderId="53" xfId="109" applyNumberFormat="1" applyFont="1" applyFill="1" applyBorder="1" applyAlignment="1">
      <alignment vertical="top" wrapText="1"/>
    </xf>
    <xf numFmtId="6" fontId="25"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3" fillId="25" borderId="67" xfId="113" applyFill="1" applyBorder="1" applyAlignment="1">
      <alignment horizontal="left" indent="1"/>
    </xf>
    <xf numFmtId="0" fontId="13" fillId="25" borderId="68" xfId="113" applyFill="1" applyBorder="1" applyAlignment="1"/>
    <xf numFmtId="0" fontId="13" fillId="25" borderId="69" xfId="113" applyFill="1" applyBorder="1" applyAlignment="1"/>
    <xf numFmtId="0" fontId="12" fillId="25" borderId="70" xfId="109" applyFont="1" applyFill="1" applyBorder="1" applyAlignment="1">
      <alignment horizontal="left" indent="1"/>
    </xf>
    <xf numFmtId="0" fontId="12" fillId="25" borderId="71" xfId="109" applyFont="1" applyFill="1" applyBorder="1" applyAlignment="1">
      <alignment horizontal="left" indent="1"/>
    </xf>
    <xf numFmtId="0" fontId="12" fillId="25" borderId="72" xfId="109" applyFont="1" applyFill="1" applyBorder="1" applyAlignment="1"/>
    <xf numFmtId="0" fontId="13" fillId="25" borderId="73" xfId="113" applyFill="1" applyBorder="1" applyAlignment="1">
      <alignment horizontal="left" indent="1"/>
    </xf>
    <xf numFmtId="0" fontId="13" fillId="25" borderId="74" xfId="113" applyFill="1" applyBorder="1" applyAlignment="1"/>
    <xf numFmtId="0" fontId="13" fillId="25" borderId="75" xfId="113" applyFill="1" applyBorder="1" applyAlignment="1"/>
    <xf numFmtId="0" fontId="13" fillId="25" borderId="76" xfId="113" applyFill="1" applyBorder="1" applyAlignment="1">
      <alignment horizontal="left" indent="1"/>
    </xf>
    <xf numFmtId="0" fontId="13" fillId="25" borderId="77" xfId="113" applyFill="1" applyBorder="1" applyAlignment="1"/>
    <xf numFmtId="0" fontId="13"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61" xfId="129" applyFont="1" applyBorder="1" applyProtection="1"/>
    <xf numFmtId="0" fontId="30" fillId="0" borderId="11" xfId="116" applyFont="1" applyFill="1" applyBorder="1" applyAlignment="1" applyProtection="1">
      <alignment vertical="top"/>
      <protection locked="0"/>
    </xf>
    <xf numFmtId="8" fontId="0" fillId="28" borderId="16" xfId="56" applyNumberFormat="1" applyFont="1" applyFill="1" applyBorder="1" applyAlignment="1" applyProtection="1">
      <alignment vertical="top"/>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74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40"/>
    <cellStyle name="Normal 3 10 2 2 3" xfId="539"/>
    <cellStyle name="Normal 3 10 2 3" xfId="259"/>
    <cellStyle name="Normal 3 10 2 3 2" xfId="541"/>
    <cellStyle name="Normal 3 10 2 4" xfId="520"/>
    <cellStyle name="Normal 3 10 3" xfId="260"/>
    <cellStyle name="Normal 3 10 3 2" xfId="261"/>
    <cellStyle name="Normal 3 10 3 2 2" xfId="543"/>
    <cellStyle name="Normal 3 10 3 3" xfId="542"/>
    <cellStyle name="Normal 3 10 4" xfId="262"/>
    <cellStyle name="Normal 3 10 4 2" xfId="544"/>
    <cellStyle name="Normal 3 10 5" xfId="486"/>
    <cellStyle name="Normal 3 11" xfId="254"/>
    <cellStyle name="Normal 3 11 2" xfId="263"/>
    <cellStyle name="Normal 3 11 2 2" xfId="264"/>
    <cellStyle name="Normal 3 11 2 2 2" xfId="546"/>
    <cellStyle name="Normal 3 11 2 3" xfId="545"/>
    <cellStyle name="Normal 3 11 3" xfId="265"/>
    <cellStyle name="Normal 3 11 3 2" xfId="547"/>
    <cellStyle name="Normal 3 11 4" xfId="537"/>
    <cellStyle name="Normal 3 12" xfId="220"/>
    <cellStyle name="Normal 3 12 2" xfId="266"/>
    <cellStyle name="Normal 3 12 2 2" xfId="267"/>
    <cellStyle name="Normal 3 12 2 2 2" xfId="549"/>
    <cellStyle name="Normal 3 12 2 3" xfId="548"/>
    <cellStyle name="Normal 3 12 3" xfId="268"/>
    <cellStyle name="Normal 3 12 3 2" xfId="550"/>
    <cellStyle name="Normal 3 12 4" xfId="503"/>
    <cellStyle name="Normal 3 13" xfId="269"/>
    <cellStyle name="Normal 3 13 2" xfId="270"/>
    <cellStyle name="Normal 3 13 2 2" xfId="552"/>
    <cellStyle name="Normal 3 13 3" xfId="551"/>
    <cellStyle name="Normal 3 14" xfId="271"/>
    <cellStyle name="Normal 3 14 2" xfId="553"/>
    <cellStyle name="Normal 3 15" xfId="469"/>
    <cellStyle name="Normal 3 2" xfId="137"/>
    <cellStyle name="Normal 3 2 10" xfId="255"/>
    <cellStyle name="Normal 3 2 10 2" xfId="272"/>
    <cellStyle name="Normal 3 2 10 2 2" xfId="273"/>
    <cellStyle name="Normal 3 2 10 2 2 2" xfId="555"/>
    <cellStyle name="Normal 3 2 10 2 3" xfId="554"/>
    <cellStyle name="Normal 3 2 10 3" xfId="274"/>
    <cellStyle name="Normal 3 2 10 3 2" xfId="556"/>
    <cellStyle name="Normal 3 2 10 4" xfId="538"/>
    <cellStyle name="Normal 3 2 11" xfId="221"/>
    <cellStyle name="Normal 3 2 11 2" xfId="275"/>
    <cellStyle name="Normal 3 2 11 2 2" xfId="276"/>
    <cellStyle name="Normal 3 2 11 2 2 2" xfId="558"/>
    <cellStyle name="Normal 3 2 11 2 3" xfId="557"/>
    <cellStyle name="Normal 3 2 11 3" xfId="277"/>
    <cellStyle name="Normal 3 2 11 3 2" xfId="559"/>
    <cellStyle name="Normal 3 2 11 4" xfId="504"/>
    <cellStyle name="Normal 3 2 12" xfId="278"/>
    <cellStyle name="Normal 3 2 12 2" xfId="279"/>
    <cellStyle name="Normal 3 2 12 2 2" xfId="561"/>
    <cellStyle name="Normal 3 2 12 3" xfId="560"/>
    <cellStyle name="Normal 3 2 13" xfId="280"/>
    <cellStyle name="Normal 3 2 13 2" xfId="562"/>
    <cellStyle name="Normal 3 2 14" xfId="470"/>
    <cellStyle name="Normal 3 2 2" xfId="138"/>
    <cellStyle name="Normal 3 2 2 2" xfId="205"/>
    <cellStyle name="Normal 3 2 2 2 2" xfId="239"/>
    <cellStyle name="Normal 3 2 2 2 2 2" xfId="281"/>
    <cellStyle name="Normal 3 2 2 2 2 2 2" xfId="282"/>
    <cellStyle name="Normal 3 2 2 2 2 2 2 2" xfId="564"/>
    <cellStyle name="Normal 3 2 2 2 2 2 3" xfId="563"/>
    <cellStyle name="Normal 3 2 2 2 2 3" xfId="283"/>
    <cellStyle name="Normal 3 2 2 2 2 3 2" xfId="565"/>
    <cellStyle name="Normal 3 2 2 2 2 4" xfId="522"/>
    <cellStyle name="Normal 3 2 2 2 3" xfId="284"/>
    <cellStyle name="Normal 3 2 2 2 3 2" xfId="285"/>
    <cellStyle name="Normal 3 2 2 2 3 2 2" xfId="567"/>
    <cellStyle name="Normal 3 2 2 2 3 3" xfId="566"/>
    <cellStyle name="Normal 3 2 2 2 4" xfId="286"/>
    <cellStyle name="Normal 3 2 2 2 4 2" xfId="568"/>
    <cellStyle name="Normal 3 2 2 2 5" xfId="488"/>
    <cellStyle name="Normal 3 2 2 3" xfId="222"/>
    <cellStyle name="Normal 3 2 2 3 2" xfId="287"/>
    <cellStyle name="Normal 3 2 2 3 2 2" xfId="288"/>
    <cellStyle name="Normal 3 2 2 3 2 2 2" xfId="570"/>
    <cellStyle name="Normal 3 2 2 3 2 3" xfId="569"/>
    <cellStyle name="Normal 3 2 2 3 3" xfId="289"/>
    <cellStyle name="Normal 3 2 2 3 3 2" xfId="571"/>
    <cellStyle name="Normal 3 2 2 3 4" xfId="505"/>
    <cellStyle name="Normal 3 2 2 4" xfId="290"/>
    <cellStyle name="Normal 3 2 2 4 2" xfId="291"/>
    <cellStyle name="Normal 3 2 2 4 2 2" xfId="573"/>
    <cellStyle name="Normal 3 2 2 4 3" xfId="572"/>
    <cellStyle name="Normal 3 2 2 5" xfId="292"/>
    <cellStyle name="Normal 3 2 2 5 2" xfId="574"/>
    <cellStyle name="Normal 3 2 2 6" xfId="471"/>
    <cellStyle name="Normal 3 2 3" xfId="139"/>
    <cellStyle name="Normal 3 2 3 2" xfId="206"/>
    <cellStyle name="Normal 3 2 3 2 2" xfId="240"/>
    <cellStyle name="Normal 3 2 3 2 2 2" xfId="293"/>
    <cellStyle name="Normal 3 2 3 2 2 2 2" xfId="294"/>
    <cellStyle name="Normal 3 2 3 2 2 2 2 2" xfId="576"/>
    <cellStyle name="Normal 3 2 3 2 2 2 3" xfId="575"/>
    <cellStyle name="Normal 3 2 3 2 2 3" xfId="295"/>
    <cellStyle name="Normal 3 2 3 2 2 3 2" xfId="577"/>
    <cellStyle name="Normal 3 2 3 2 2 4" xfId="523"/>
    <cellStyle name="Normal 3 2 3 2 3" xfId="296"/>
    <cellStyle name="Normal 3 2 3 2 3 2" xfId="297"/>
    <cellStyle name="Normal 3 2 3 2 3 2 2" xfId="579"/>
    <cellStyle name="Normal 3 2 3 2 3 3" xfId="578"/>
    <cellStyle name="Normal 3 2 3 2 4" xfId="298"/>
    <cellStyle name="Normal 3 2 3 2 4 2" xfId="580"/>
    <cellStyle name="Normal 3 2 3 2 5" xfId="489"/>
    <cellStyle name="Normal 3 2 3 3" xfId="223"/>
    <cellStyle name="Normal 3 2 3 3 2" xfId="299"/>
    <cellStyle name="Normal 3 2 3 3 2 2" xfId="300"/>
    <cellStyle name="Normal 3 2 3 3 2 2 2" xfId="582"/>
    <cellStyle name="Normal 3 2 3 3 2 3" xfId="581"/>
    <cellStyle name="Normal 3 2 3 3 3" xfId="301"/>
    <cellStyle name="Normal 3 2 3 3 3 2" xfId="583"/>
    <cellStyle name="Normal 3 2 3 3 4" xfId="506"/>
    <cellStyle name="Normal 3 2 3 4" xfId="302"/>
    <cellStyle name="Normal 3 2 3 4 2" xfId="303"/>
    <cellStyle name="Normal 3 2 3 4 2 2" xfId="585"/>
    <cellStyle name="Normal 3 2 3 4 3" xfId="584"/>
    <cellStyle name="Normal 3 2 3 5" xfId="304"/>
    <cellStyle name="Normal 3 2 3 5 2" xfId="586"/>
    <cellStyle name="Normal 3 2 3 6" xfId="472"/>
    <cellStyle name="Normal 3 2 4" xfId="140"/>
    <cellStyle name="Normal 3 2 4 2" xfId="207"/>
    <cellStyle name="Normal 3 2 4 2 2" xfId="241"/>
    <cellStyle name="Normal 3 2 4 2 2 2" xfId="305"/>
    <cellStyle name="Normal 3 2 4 2 2 2 2" xfId="306"/>
    <cellStyle name="Normal 3 2 4 2 2 2 2 2" xfId="588"/>
    <cellStyle name="Normal 3 2 4 2 2 2 3" xfId="587"/>
    <cellStyle name="Normal 3 2 4 2 2 3" xfId="307"/>
    <cellStyle name="Normal 3 2 4 2 2 3 2" xfId="589"/>
    <cellStyle name="Normal 3 2 4 2 2 4" xfId="524"/>
    <cellStyle name="Normal 3 2 4 2 3" xfId="308"/>
    <cellStyle name="Normal 3 2 4 2 3 2" xfId="309"/>
    <cellStyle name="Normal 3 2 4 2 3 2 2" xfId="591"/>
    <cellStyle name="Normal 3 2 4 2 3 3" xfId="590"/>
    <cellStyle name="Normal 3 2 4 2 4" xfId="310"/>
    <cellStyle name="Normal 3 2 4 2 4 2" xfId="592"/>
    <cellStyle name="Normal 3 2 4 2 5" xfId="490"/>
    <cellStyle name="Normal 3 2 4 3" xfId="224"/>
    <cellStyle name="Normal 3 2 4 3 2" xfId="311"/>
    <cellStyle name="Normal 3 2 4 3 2 2" xfId="312"/>
    <cellStyle name="Normal 3 2 4 3 2 2 2" xfId="594"/>
    <cellStyle name="Normal 3 2 4 3 2 3" xfId="593"/>
    <cellStyle name="Normal 3 2 4 3 3" xfId="313"/>
    <cellStyle name="Normal 3 2 4 3 3 2" xfId="595"/>
    <cellStyle name="Normal 3 2 4 3 4" xfId="507"/>
    <cellStyle name="Normal 3 2 4 4" xfId="314"/>
    <cellStyle name="Normal 3 2 4 4 2" xfId="315"/>
    <cellStyle name="Normal 3 2 4 4 2 2" xfId="597"/>
    <cellStyle name="Normal 3 2 4 4 3" xfId="596"/>
    <cellStyle name="Normal 3 2 4 5" xfId="316"/>
    <cellStyle name="Normal 3 2 4 5 2" xfId="598"/>
    <cellStyle name="Normal 3 2 4 6" xfId="473"/>
    <cellStyle name="Normal 3 2 5" xfId="141"/>
    <cellStyle name="Normal 3 2 5 2" xfId="208"/>
    <cellStyle name="Normal 3 2 5 2 2" xfId="242"/>
    <cellStyle name="Normal 3 2 5 2 2 2" xfId="317"/>
    <cellStyle name="Normal 3 2 5 2 2 2 2" xfId="318"/>
    <cellStyle name="Normal 3 2 5 2 2 2 2 2" xfId="600"/>
    <cellStyle name="Normal 3 2 5 2 2 2 3" xfId="599"/>
    <cellStyle name="Normal 3 2 5 2 2 3" xfId="319"/>
    <cellStyle name="Normal 3 2 5 2 2 3 2" xfId="601"/>
    <cellStyle name="Normal 3 2 5 2 2 4" xfId="525"/>
    <cellStyle name="Normal 3 2 5 2 3" xfId="320"/>
    <cellStyle name="Normal 3 2 5 2 3 2" xfId="321"/>
    <cellStyle name="Normal 3 2 5 2 3 2 2" xfId="603"/>
    <cellStyle name="Normal 3 2 5 2 3 3" xfId="602"/>
    <cellStyle name="Normal 3 2 5 2 4" xfId="322"/>
    <cellStyle name="Normal 3 2 5 2 4 2" xfId="604"/>
    <cellStyle name="Normal 3 2 5 2 5" xfId="491"/>
    <cellStyle name="Normal 3 2 5 3" xfId="225"/>
    <cellStyle name="Normal 3 2 5 3 2" xfId="323"/>
    <cellStyle name="Normal 3 2 5 3 2 2" xfId="324"/>
    <cellStyle name="Normal 3 2 5 3 2 2 2" xfId="606"/>
    <cellStyle name="Normal 3 2 5 3 2 3" xfId="605"/>
    <cellStyle name="Normal 3 2 5 3 3" xfId="325"/>
    <cellStyle name="Normal 3 2 5 3 3 2" xfId="607"/>
    <cellStyle name="Normal 3 2 5 3 4" xfId="508"/>
    <cellStyle name="Normal 3 2 5 4" xfId="326"/>
    <cellStyle name="Normal 3 2 5 4 2" xfId="327"/>
    <cellStyle name="Normal 3 2 5 4 2 2" xfId="609"/>
    <cellStyle name="Normal 3 2 5 4 3" xfId="608"/>
    <cellStyle name="Normal 3 2 5 5" xfId="328"/>
    <cellStyle name="Normal 3 2 5 5 2" xfId="610"/>
    <cellStyle name="Normal 3 2 5 6" xfId="474"/>
    <cellStyle name="Normal 3 2 6" xfId="142"/>
    <cellStyle name="Normal 3 2 6 2" xfId="209"/>
    <cellStyle name="Normal 3 2 6 2 2" xfId="243"/>
    <cellStyle name="Normal 3 2 6 2 2 2" xfId="329"/>
    <cellStyle name="Normal 3 2 6 2 2 2 2" xfId="330"/>
    <cellStyle name="Normal 3 2 6 2 2 2 2 2" xfId="612"/>
    <cellStyle name="Normal 3 2 6 2 2 2 3" xfId="611"/>
    <cellStyle name="Normal 3 2 6 2 2 3" xfId="331"/>
    <cellStyle name="Normal 3 2 6 2 2 3 2" xfId="613"/>
    <cellStyle name="Normal 3 2 6 2 2 4" xfId="526"/>
    <cellStyle name="Normal 3 2 6 2 3" xfId="332"/>
    <cellStyle name="Normal 3 2 6 2 3 2" xfId="333"/>
    <cellStyle name="Normal 3 2 6 2 3 2 2" xfId="615"/>
    <cellStyle name="Normal 3 2 6 2 3 3" xfId="614"/>
    <cellStyle name="Normal 3 2 6 2 4" xfId="334"/>
    <cellStyle name="Normal 3 2 6 2 4 2" xfId="616"/>
    <cellStyle name="Normal 3 2 6 2 5" xfId="492"/>
    <cellStyle name="Normal 3 2 6 3" xfId="226"/>
    <cellStyle name="Normal 3 2 6 3 2" xfId="335"/>
    <cellStyle name="Normal 3 2 6 3 2 2" xfId="336"/>
    <cellStyle name="Normal 3 2 6 3 2 2 2" xfId="618"/>
    <cellStyle name="Normal 3 2 6 3 2 3" xfId="617"/>
    <cellStyle name="Normal 3 2 6 3 3" xfId="337"/>
    <cellStyle name="Normal 3 2 6 3 3 2" xfId="619"/>
    <cellStyle name="Normal 3 2 6 3 4" xfId="509"/>
    <cellStyle name="Normal 3 2 6 4" xfId="338"/>
    <cellStyle name="Normal 3 2 6 4 2" xfId="339"/>
    <cellStyle name="Normal 3 2 6 4 2 2" xfId="621"/>
    <cellStyle name="Normal 3 2 6 4 3" xfId="620"/>
    <cellStyle name="Normal 3 2 6 5" xfId="340"/>
    <cellStyle name="Normal 3 2 6 5 2" xfId="622"/>
    <cellStyle name="Normal 3 2 6 6" xfId="475"/>
    <cellStyle name="Normal 3 2 7" xfId="143"/>
    <cellStyle name="Normal 3 2 7 2" xfId="210"/>
    <cellStyle name="Normal 3 2 7 2 2" xfId="244"/>
    <cellStyle name="Normal 3 2 7 2 2 2" xfId="341"/>
    <cellStyle name="Normal 3 2 7 2 2 2 2" xfId="342"/>
    <cellStyle name="Normal 3 2 7 2 2 2 2 2" xfId="624"/>
    <cellStyle name="Normal 3 2 7 2 2 2 3" xfId="623"/>
    <cellStyle name="Normal 3 2 7 2 2 3" xfId="343"/>
    <cellStyle name="Normal 3 2 7 2 2 3 2" xfId="625"/>
    <cellStyle name="Normal 3 2 7 2 2 4" xfId="527"/>
    <cellStyle name="Normal 3 2 7 2 3" xfId="344"/>
    <cellStyle name="Normal 3 2 7 2 3 2" xfId="345"/>
    <cellStyle name="Normal 3 2 7 2 3 2 2" xfId="627"/>
    <cellStyle name="Normal 3 2 7 2 3 3" xfId="626"/>
    <cellStyle name="Normal 3 2 7 2 4" xfId="346"/>
    <cellStyle name="Normal 3 2 7 2 4 2" xfId="628"/>
    <cellStyle name="Normal 3 2 7 2 5" xfId="493"/>
    <cellStyle name="Normal 3 2 7 3" xfId="227"/>
    <cellStyle name="Normal 3 2 7 3 2" xfId="347"/>
    <cellStyle name="Normal 3 2 7 3 2 2" xfId="348"/>
    <cellStyle name="Normal 3 2 7 3 2 2 2" xfId="630"/>
    <cellStyle name="Normal 3 2 7 3 2 3" xfId="629"/>
    <cellStyle name="Normal 3 2 7 3 3" xfId="349"/>
    <cellStyle name="Normal 3 2 7 3 3 2" xfId="631"/>
    <cellStyle name="Normal 3 2 7 3 4" xfId="510"/>
    <cellStyle name="Normal 3 2 7 4" xfId="350"/>
    <cellStyle name="Normal 3 2 7 4 2" xfId="351"/>
    <cellStyle name="Normal 3 2 7 4 2 2" xfId="633"/>
    <cellStyle name="Normal 3 2 7 4 3" xfId="632"/>
    <cellStyle name="Normal 3 2 7 5" xfId="352"/>
    <cellStyle name="Normal 3 2 7 5 2" xfId="634"/>
    <cellStyle name="Normal 3 2 7 6" xfId="476"/>
    <cellStyle name="Normal 3 2 8" xfId="144"/>
    <cellStyle name="Normal 3 2 8 2" xfId="211"/>
    <cellStyle name="Normal 3 2 8 2 2" xfId="245"/>
    <cellStyle name="Normal 3 2 8 2 2 2" xfId="353"/>
    <cellStyle name="Normal 3 2 8 2 2 2 2" xfId="354"/>
    <cellStyle name="Normal 3 2 8 2 2 2 2 2" xfId="636"/>
    <cellStyle name="Normal 3 2 8 2 2 2 3" xfId="635"/>
    <cellStyle name="Normal 3 2 8 2 2 3" xfId="355"/>
    <cellStyle name="Normal 3 2 8 2 2 3 2" xfId="637"/>
    <cellStyle name="Normal 3 2 8 2 2 4" xfId="528"/>
    <cellStyle name="Normal 3 2 8 2 3" xfId="356"/>
    <cellStyle name="Normal 3 2 8 2 3 2" xfId="357"/>
    <cellStyle name="Normal 3 2 8 2 3 2 2" xfId="639"/>
    <cellStyle name="Normal 3 2 8 2 3 3" xfId="638"/>
    <cellStyle name="Normal 3 2 8 2 4" xfId="358"/>
    <cellStyle name="Normal 3 2 8 2 4 2" xfId="640"/>
    <cellStyle name="Normal 3 2 8 2 5" xfId="494"/>
    <cellStyle name="Normal 3 2 8 3" xfId="228"/>
    <cellStyle name="Normal 3 2 8 3 2" xfId="359"/>
    <cellStyle name="Normal 3 2 8 3 2 2" xfId="360"/>
    <cellStyle name="Normal 3 2 8 3 2 2 2" xfId="642"/>
    <cellStyle name="Normal 3 2 8 3 2 3" xfId="641"/>
    <cellStyle name="Normal 3 2 8 3 3" xfId="361"/>
    <cellStyle name="Normal 3 2 8 3 3 2" xfId="643"/>
    <cellStyle name="Normal 3 2 8 3 4" xfId="511"/>
    <cellStyle name="Normal 3 2 8 4" xfId="362"/>
    <cellStyle name="Normal 3 2 8 4 2" xfId="363"/>
    <cellStyle name="Normal 3 2 8 4 2 2" xfId="645"/>
    <cellStyle name="Normal 3 2 8 4 3" xfId="644"/>
    <cellStyle name="Normal 3 2 8 5" xfId="364"/>
    <cellStyle name="Normal 3 2 8 5 2" xfId="646"/>
    <cellStyle name="Normal 3 2 8 6" xfId="477"/>
    <cellStyle name="Normal 3 2 9" xfId="204"/>
    <cellStyle name="Normal 3 2 9 2" xfId="238"/>
    <cellStyle name="Normal 3 2 9 2 2" xfId="365"/>
    <cellStyle name="Normal 3 2 9 2 2 2" xfId="366"/>
    <cellStyle name="Normal 3 2 9 2 2 2 2" xfId="648"/>
    <cellStyle name="Normal 3 2 9 2 2 3" xfId="647"/>
    <cellStyle name="Normal 3 2 9 2 3" xfId="367"/>
    <cellStyle name="Normal 3 2 9 2 3 2" xfId="649"/>
    <cellStyle name="Normal 3 2 9 2 4" xfId="521"/>
    <cellStyle name="Normal 3 2 9 3" xfId="368"/>
    <cellStyle name="Normal 3 2 9 3 2" xfId="369"/>
    <cellStyle name="Normal 3 2 9 3 2 2" xfId="651"/>
    <cellStyle name="Normal 3 2 9 3 3" xfId="650"/>
    <cellStyle name="Normal 3 2 9 4" xfId="370"/>
    <cellStyle name="Normal 3 2 9 4 2" xfId="652"/>
    <cellStyle name="Normal 3 2 9 5" xfId="487"/>
    <cellStyle name="Normal 3 3" xfId="145"/>
    <cellStyle name="Normal 3 3 2" xfId="212"/>
    <cellStyle name="Normal 3 3 2 2" xfId="246"/>
    <cellStyle name="Normal 3 3 2 2 2" xfId="371"/>
    <cellStyle name="Normal 3 3 2 2 2 2" xfId="372"/>
    <cellStyle name="Normal 3 3 2 2 2 2 2" xfId="654"/>
    <cellStyle name="Normal 3 3 2 2 2 3" xfId="653"/>
    <cellStyle name="Normal 3 3 2 2 3" xfId="373"/>
    <cellStyle name="Normal 3 3 2 2 3 2" xfId="655"/>
    <cellStyle name="Normal 3 3 2 2 4" xfId="529"/>
    <cellStyle name="Normal 3 3 2 3" xfId="374"/>
    <cellStyle name="Normal 3 3 2 3 2" xfId="375"/>
    <cellStyle name="Normal 3 3 2 3 2 2" xfId="657"/>
    <cellStyle name="Normal 3 3 2 3 3" xfId="656"/>
    <cellStyle name="Normal 3 3 2 4" xfId="376"/>
    <cellStyle name="Normal 3 3 2 4 2" xfId="658"/>
    <cellStyle name="Normal 3 3 2 5" xfId="495"/>
    <cellStyle name="Normal 3 3 3" xfId="229"/>
    <cellStyle name="Normal 3 3 3 2" xfId="377"/>
    <cellStyle name="Normal 3 3 3 2 2" xfId="378"/>
    <cellStyle name="Normal 3 3 3 2 2 2" xfId="660"/>
    <cellStyle name="Normal 3 3 3 2 3" xfId="659"/>
    <cellStyle name="Normal 3 3 3 3" xfId="379"/>
    <cellStyle name="Normal 3 3 3 3 2" xfId="661"/>
    <cellStyle name="Normal 3 3 3 4" xfId="512"/>
    <cellStyle name="Normal 3 3 4" xfId="380"/>
    <cellStyle name="Normal 3 3 4 2" xfId="381"/>
    <cellStyle name="Normal 3 3 4 2 2" xfId="663"/>
    <cellStyle name="Normal 3 3 4 3" xfId="662"/>
    <cellStyle name="Normal 3 3 5" xfId="382"/>
    <cellStyle name="Normal 3 3 5 2" xfId="664"/>
    <cellStyle name="Normal 3 3 6" xfId="478"/>
    <cellStyle name="Normal 3 4" xfId="146"/>
    <cellStyle name="Normal 3 4 2" xfId="213"/>
    <cellStyle name="Normal 3 4 2 2" xfId="247"/>
    <cellStyle name="Normal 3 4 2 2 2" xfId="383"/>
    <cellStyle name="Normal 3 4 2 2 2 2" xfId="384"/>
    <cellStyle name="Normal 3 4 2 2 2 2 2" xfId="666"/>
    <cellStyle name="Normal 3 4 2 2 2 3" xfId="665"/>
    <cellStyle name="Normal 3 4 2 2 3" xfId="385"/>
    <cellStyle name="Normal 3 4 2 2 3 2" xfId="667"/>
    <cellStyle name="Normal 3 4 2 2 4" xfId="530"/>
    <cellStyle name="Normal 3 4 2 3" xfId="386"/>
    <cellStyle name="Normal 3 4 2 3 2" xfId="387"/>
    <cellStyle name="Normal 3 4 2 3 2 2" xfId="669"/>
    <cellStyle name="Normal 3 4 2 3 3" xfId="668"/>
    <cellStyle name="Normal 3 4 2 4" xfId="388"/>
    <cellStyle name="Normal 3 4 2 4 2" xfId="670"/>
    <cellStyle name="Normal 3 4 2 5" xfId="496"/>
    <cellStyle name="Normal 3 4 3" xfId="230"/>
    <cellStyle name="Normal 3 4 3 2" xfId="389"/>
    <cellStyle name="Normal 3 4 3 2 2" xfId="390"/>
    <cellStyle name="Normal 3 4 3 2 2 2" xfId="672"/>
    <cellStyle name="Normal 3 4 3 2 3" xfId="671"/>
    <cellStyle name="Normal 3 4 3 3" xfId="391"/>
    <cellStyle name="Normal 3 4 3 3 2" xfId="673"/>
    <cellStyle name="Normal 3 4 3 4" xfId="513"/>
    <cellStyle name="Normal 3 4 4" xfId="392"/>
    <cellStyle name="Normal 3 4 4 2" xfId="393"/>
    <cellStyle name="Normal 3 4 4 2 2" xfId="675"/>
    <cellStyle name="Normal 3 4 4 3" xfId="674"/>
    <cellStyle name="Normal 3 4 5" xfId="394"/>
    <cellStyle name="Normal 3 4 5 2" xfId="676"/>
    <cellStyle name="Normal 3 4 6" xfId="479"/>
    <cellStyle name="Normal 3 5" xfId="147"/>
    <cellStyle name="Normal 3 5 2" xfId="214"/>
    <cellStyle name="Normal 3 5 2 2" xfId="248"/>
    <cellStyle name="Normal 3 5 2 2 2" xfId="395"/>
    <cellStyle name="Normal 3 5 2 2 2 2" xfId="396"/>
    <cellStyle name="Normal 3 5 2 2 2 2 2" xfId="678"/>
    <cellStyle name="Normal 3 5 2 2 2 3" xfId="677"/>
    <cellStyle name="Normal 3 5 2 2 3" xfId="397"/>
    <cellStyle name="Normal 3 5 2 2 3 2" xfId="679"/>
    <cellStyle name="Normal 3 5 2 2 4" xfId="531"/>
    <cellStyle name="Normal 3 5 2 3" xfId="398"/>
    <cellStyle name="Normal 3 5 2 3 2" xfId="399"/>
    <cellStyle name="Normal 3 5 2 3 2 2" xfId="681"/>
    <cellStyle name="Normal 3 5 2 3 3" xfId="680"/>
    <cellStyle name="Normal 3 5 2 4" xfId="400"/>
    <cellStyle name="Normal 3 5 2 4 2" xfId="682"/>
    <cellStyle name="Normal 3 5 2 5" xfId="497"/>
    <cellStyle name="Normal 3 5 3" xfId="231"/>
    <cellStyle name="Normal 3 5 3 2" xfId="401"/>
    <cellStyle name="Normal 3 5 3 2 2" xfId="402"/>
    <cellStyle name="Normal 3 5 3 2 2 2" xfId="684"/>
    <cellStyle name="Normal 3 5 3 2 3" xfId="683"/>
    <cellStyle name="Normal 3 5 3 3" xfId="403"/>
    <cellStyle name="Normal 3 5 3 3 2" xfId="685"/>
    <cellStyle name="Normal 3 5 3 4" xfId="514"/>
    <cellStyle name="Normal 3 5 4" xfId="404"/>
    <cellStyle name="Normal 3 5 4 2" xfId="405"/>
    <cellStyle name="Normal 3 5 4 2 2" xfId="687"/>
    <cellStyle name="Normal 3 5 4 3" xfId="686"/>
    <cellStyle name="Normal 3 5 5" xfId="406"/>
    <cellStyle name="Normal 3 5 5 2" xfId="688"/>
    <cellStyle name="Normal 3 5 6" xfId="480"/>
    <cellStyle name="Normal 3 6" xfId="148"/>
    <cellStyle name="Normal 3 6 2" xfId="215"/>
    <cellStyle name="Normal 3 6 2 2" xfId="249"/>
    <cellStyle name="Normal 3 6 2 2 2" xfId="407"/>
    <cellStyle name="Normal 3 6 2 2 2 2" xfId="408"/>
    <cellStyle name="Normal 3 6 2 2 2 2 2" xfId="690"/>
    <cellStyle name="Normal 3 6 2 2 2 3" xfId="689"/>
    <cellStyle name="Normal 3 6 2 2 3" xfId="409"/>
    <cellStyle name="Normal 3 6 2 2 3 2" xfId="691"/>
    <cellStyle name="Normal 3 6 2 2 4" xfId="532"/>
    <cellStyle name="Normal 3 6 2 3" xfId="410"/>
    <cellStyle name="Normal 3 6 2 3 2" xfId="411"/>
    <cellStyle name="Normal 3 6 2 3 2 2" xfId="693"/>
    <cellStyle name="Normal 3 6 2 3 3" xfId="692"/>
    <cellStyle name="Normal 3 6 2 4" xfId="412"/>
    <cellStyle name="Normal 3 6 2 4 2" xfId="694"/>
    <cellStyle name="Normal 3 6 2 5" xfId="498"/>
    <cellStyle name="Normal 3 6 3" xfId="232"/>
    <cellStyle name="Normal 3 6 3 2" xfId="413"/>
    <cellStyle name="Normal 3 6 3 2 2" xfId="414"/>
    <cellStyle name="Normal 3 6 3 2 2 2" xfId="696"/>
    <cellStyle name="Normal 3 6 3 2 3" xfId="695"/>
    <cellStyle name="Normal 3 6 3 3" xfId="415"/>
    <cellStyle name="Normal 3 6 3 3 2" xfId="697"/>
    <cellStyle name="Normal 3 6 3 4" xfId="515"/>
    <cellStyle name="Normal 3 6 4" xfId="416"/>
    <cellStyle name="Normal 3 6 4 2" xfId="417"/>
    <cellStyle name="Normal 3 6 4 2 2" xfId="699"/>
    <cellStyle name="Normal 3 6 4 3" xfId="698"/>
    <cellStyle name="Normal 3 6 5" xfId="418"/>
    <cellStyle name="Normal 3 6 5 2" xfId="700"/>
    <cellStyle name="Normal 3 6 6" xfId="481"/>
    <cellStyle name="Normal 3 7" xfId="149"/>
    <cellStyle name="Normal 3 7 2" xfId="216"/>
    <cellStyle name="Normal 3 7 2 2" xfId="250"/>
    <cellStyle name="Normal 3 7 2 2 2" xfId="419"/>
    <cellStyle name="Normal 3 7 2 2 2 2" xfId="420"/>
    <cellStyle name="Normal 3 7 2 2 2 2 2" xfId="702"/>
    <cellStyle name="Normal 3 7 2 2 2 3" xfId="701"/>
    <cellStyle name="Normal 3 7 2 2 3" xfId="421"/>
    <cellStyle name="Normal 3 7 2 2 3 2" xfId="703"/>
    <cellStyle name="Normal 3 7 2 2 4" xfId="533"/>
    <cellStyle name="Normal 3 7 2 3" xfId="422"/>
    <cellStyle name="Normal 3 7 2 3 2" xfId="423"/>
    <cellStyle name="Normal 3 7 2 3 2 2" xfId="705"/>
    <cellStyle name="Normal 3 7 2 3 3" xfId="704"/>
    <cellStyle name="Normal 3 7 2 4" xfId="424"/>
    <cellStyle name="Normal 3 7 2 4 2" xfId="706"/>
    <cellStyle name="Normal 3 7 2 5" xfId="499"/>
    <cellStyle name="Normal 3 7 3" xfId="233"/>
    <cellStyle name="Normal 3 7 3 2" xfId="425"/>
    <cellStyle name="Normal 3 7 3 2 2" xfId="426"/>
    <cellStyle name="Normal 3 7 3 2 2 2" xfId="708"/>
    <cellStyle name="Normal 3 7 3 2 3" xfId="707"/>
    <cellStyle name="Normal 3 7 3 3" xfId="427"/>
    <cellStyle name="Normal 3 7 3 3 2" xfId="709"/>
    <cellStyle name="Normal 3 7 3 4" xfId="516"/>
    <cellStyle name="Normal 3 7 4" xfId="428"/>
    <cellStyle name="Normal 3 7 4 2" xfId="429"/>
    <cellStyle name="Normal 3 7 4 2 2" xfId="711"/>
    <cellStyle name="Normal 3 7 4 3" xfId="710"/>
    <cellStyle name="Normal 3 7 5" xfId="430"/>
    <cellStyle name="Normal 3 7 5 2" xfId="712"/>
    <cellStyle name="Normal 3 7 6" xfId="482"/>
    <cellStyle name="Normal 3 8" xfId="150"/>
    <cellStyle name="Normal 3 8 2" xfId="217"/>
    <cellStyle name="Normal 3 8 2 2" xfId="251"/>
    <cellStyle name="Normal 3 8 2 2 2" xfId="431"/>
    <cellStyle name="Normal 3 8 2 2 2 2" xfId="432"/>
    <cellStyle name="Normal 3 8 2 2 2 2 2" xfId="714"/>
    <cellStyle name="Normal 3 8 2 2 2 3" xfId="713"/>
    <cellStyle name="Normal 3 8 2 2 3" xfId="433"/>
    <cellStyle name="Normal 3 8 2 2 3 2" xfId="715"/>
    <cellStyle name="Normal 3 8 2 2 4" xfId="534"/>
    <cellStyle name="Normal 3 8 2 3" xfId="434"/>
    <cellStyle name="Normal 3 8 2 3 2" xfId="435"/>
    <cellStyle name="Normal 3 8 2 3 2 2" xfId="717"/>
    <cellStyle name="Normal 3 8 2 3 3" xfId="716"/>
    <cellStyle name="Normal 3 8 2 4" xfId="436"/>
    <cellStyle name="Normal 3 8 2 4 2" xfId="718"/>
    <cellStyle name="Normal 3 8 2 5" xfId="500"/>
    <cellStyle name="Normal 3 8 3" xfId="234"/>
    <cellStyle name="Normal 3 8 3 2" xfId="437"/>
    <cellStyle name="Normal 3 8 3 2 2" xfId="438"/>
    <cellStyle name="Normal 3 8 3 2 2 2" xfId="720"/>
    <cellStyle name="Normal 3 8 3 2 3" xfId="719"/>
    <cellStyle name="Normal 3 8 3 3" xfId="439"/>
    <cellStyle name="Normal 3 8 3 3 2" xfId="721"/>
    <cellStyle name="Normal 3 8 3 4" xfId="517"/>
    <cellStyle name="Normal 3 8 4" xfId="440"/>
    <cellStyle name="Normal 3 8 4 2" xfId="441"/>
    <cellStyle name="Normal 3 8 4 2 2" xfId="723"/>
    <cellStyle name="Normal 3 8 4 3" xfId="722"/>
    <cellStyle name="Normal 3 8 5" xfId="442"/>
    <cellStyle name="Normal 3 8 5 2" xfId="724"/>
    <cellStyle name="Normal 3 8 6" xfId="483"/>
    <cellStyle name="Normal 3 9" xfId="151"/>
    <cellStyle name="Normal 3 9 2" xfId="218"/>
    <cellStyle name="Normal 3 9 2 2" xfId="252"/>
    <cellStyle name="Normal 3 9 2 2 2" xfId="443"/>
    <cellStyle name="Normal 3 9 2 2 2 2" xfId="444"/>
    <cellStyle name="Normal 3 9 2 2 2 2 2" xfId="726"/>
    <cellStyle name="Normal 3 9 2 2 2 3" xfId="725"/>
    <cellStyle name="Normal 3 9 2 2 3" xfId="445"/>
    <cellStyle name="Normal 3 9 2 2 3 2" xfId="727"/>
    <cellStyle name="Normal 3 9 2 2 4" xfId="535"/>
    <cellStyle name="Normal 3 9 2 3" xfId="446"/>
    <cellStyle name="Normal 3 9 2 3 2" xfId="447"/>
    <cellStyle name="Normal 3 9 2 3 2 2" xfId="729"/>
    <cellStyle name="Normal 3 9 2 3 3" xfId="728"/>
    <cellStyle name="Normal 3 9 2 4" xfId="448"/>
    <cellStyle name="Normal 3 9 2 4 2" xfId="730"/>
    <cellStyle name="Normal 3 9 2 5" xfId="501"/>
    <cellStyle name="Normal 3 9 3" xfId="235"/>
    <cellStyle name="Normal 3 9 3 2" xfId="449"/>
    <cellStyle name="Normal 3 9 3 2 2" xfId="450"/>
    <cellStyle name="Normal 3 9 3 2 2 2" xfId="732"/>
    <cellStyle name="Normal 3 9 3 2 3" xfId="731"/>
    <cellStyle name="Normal 3 9 3 3" xfId="451"/>
    <cellStyle name="Normal 3 9 3 3 2" xfId="733"/>
    <cellStyle name="Normal 3 9 3 4" xfId="518"/>
    <cellStyle name="Normal 3 9 4" xfId="452"/>
    <cellStyle name="Normal 3 9 4 2" xfId="453"/>
    <cellStyle name="Normal 3 9 4 2 2" xfId="735"/>
    <cellStyle name="Normal 3 9 4 3" xfId="734"/>
    <cellStyle name="Normal 3 9 5" xfId="454"/>
    <cellStyle name="Normal 3 9 5 2" xfId="736"/>
    <cellStyle name="Normal 3 9 6" xfId="484"/>
    <cellStyle name="Normal 4" xfId="152"/>
    <cellStyle name="Normal 4 2" xfId="219"/>
    <cellStyle name="Normal 4 2 2" xfId="253"/>
    <cellStyle name="Normal 4 2 2 2" xfId="455"/>
    <cellStyle name="Normal 4 2 2 2 2" xfId="456"/>
    <cellStyle name="Normal 4 2 2 2 2 2" xfId="738"/>
    <cellStyle name="Normal 4 2 2 2 3" xfId="737"/>
    <cellStyle name="Normal 4 2 2 3" xfId="457"/>
    <cellStyle name="Normal 4 2 2 3 2" xfId="739"/>
    <cellStyle name="Normal 4 2 2 4" xfId="536"/>
    <cellStyle name="Normal 4 2 3" xfId="458"/>
    <cellStyle name="Normal 4 2 3 2" xfId="459"/>
    <cellStyle name="Normal 4 2 3 2 2" xfId="741"/>
    <cellStyle name="Normal 4 2 3 3" xfId="740"/>
    <cellStyle name="Normal 4 2 4" xfId="460"/>
    <cellStyle name="Normal 4 2 4 2" xfId="742"/>
    <cellStyle name="Normal 4 2 5" xfId="502"/>
    <cellStyle name="Normal 4 3" xfId="236"/>
    <cellStyle name="Normal 4 3 2" xfId="461"/>
    <cellStyle name="Normal 4 3 2 2" xfId="462"/>
    <cellStyle name="Normal 4 3 2 2 2" xfId="744"/>
    <cellStyle name="Normal 4 3 2 3" xfId="743"/>
    <cellStyle name="Normal 4 3 3" xfId="463"/>
    <cellStyle name="Normal 4 3 3 2" xfId="745"/>
    <cellStyle name="Normal 4 3 4" xfId="519"/>
    <cellStyle name="Normal 4 4" xfId="464"/>
    <cellStyle name="Normal 4 4 2" xfId="465"/>
    <cellStyle name="Normal 4 4 2 2" xfId="747"/>
    <cellStyle name="Normal 4 4 3" xfId="746"/>
    <cellStyle name="Normal 4 5" xfId="466"/>
    <cellStyle name="Normal 4 5 2" xfId="748"/>
    <cellStyle name="Normal 4 6" xfId="485"/>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499</v>
      </c>
      <c r="B4" s="232" t="s">
        <v>45</v>
      </c>
      <c r="C4" s="378" t="s">
        <v>494</v>
      </c>
    </row>
    <row r="5" spans="1:6" x14ac:dyDescent="0.2">
      <c r="B5" s="232" t="s">
        <v>215</v>
      </c>
      <c r="C5" s="378"/>
    </row>
    <row r="6" spans="1:6" x14ac:dyDescent="0.2">
      <c r="B6" s="232" t="s">
        <v>216</v>
      </c>
      <c r="C6" s="378" t="s">
        <v>498</v>
      </c>
    </row>
    <row r="7" spans="1:6" x14ac:dyDescent="0.2">
      <c r="B7" s="232" t="s">
        <v>128</v>
      </c>
      <c r="C7" s="378"/>
    </row>
    <row r="8" spans="1:6" x14ac:dyDescent="0.2">
      <c r="B8" s="232" t="s">
        <v>36</v>
      </c>
      <c r="C8" s="378"/>
    </row>
    <row r="9" spans="1:6" x14ac:dyDescent="0.2">
      <c r="B9" s="232" t="s">
        <v>41</v>
      </c>
      <c r="C9" s="378"/>
    </row>
    <row r="10" spans="1:6" x14ac:dyDescent="0.2">
      <c r="B10" s="232" t="s">
        <v>58</v>
      </c>
      <c r="C10" s="378" t="s">
        <v>495</v>
      </c>
    </row>
    <row r="11" spans="1:6" x14ac:dyDescent="0.2">
      <c r="B11" s="232" t="s">
        <v>355</v>
      </c>
      <c r="C11" s="378"/>
    </row>
    <row r="12" spans="1:6" x14ac:dyDescent="0.2">
      <c r="B12" s="232" t="s">
        <v>35</v>
      </c>
      <c r="C12" s="378" t="s">
        <v>149</v>
      </c>
    </row>
    <row r="13" spans="1:6" x14ac:dyDescent="0.2">
      <c r="B13" s="232" t="s">
        <v>50</v>
      </c>
      <c r="C13" s="378" t="s">
        <v>139</v>
      </c>
    </row>
    <row r="14" spans="1:6" x14ac:dyDescent="0.2">
      <c r="B14" s="232" t="s">
        <v>51</v>
      </c>
      <c r="C14" s="378" t="s">
        <v>497</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496</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P22" activePane="bottomRight" state="frozen"/>
      <selection activeCell="B1" sqref="B1"/>
      <selection pane="topRight" activeCell="B1" sqref="B1"/>
      <selection pane="bottomLeft" activeCell="B1" sqref="B1"/>
      <selection pane="bottomRight" activeCell="Q19" sqref="Q19"/>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v>2027253</v>
      </c>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v>1835768</v>
      </c>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v>295138</v>
      </c>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v>2189</v>
      </c>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v>134828</v>
      </c>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v>26805.16</v>
      </c>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v>1</v>
      </c>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c r="K57" s="125"/>
      <c r="L57" s="125"/>
      <c r="M57" s="125"/>
      <c r="N57" s="125"/>
      <c r="O57" s="124"/>
      <c r="P57" s="124">
        <v>476</v>
      </c>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v>5708</v>
      </c>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c r="E60" s="128"/>
      <c r="F60" s="128"/>
      <c r="G60" s="128"/>
      <c r="H60" s="128"/>
      <c r="I60" s="127"/>
      <c r="J60" s="127"/>
      <c r="K60" s="128"/>
      <c r="L60" s="128"/>
      <c r="M60" s="128"/>
      <c r="N60" s="128"/>
      <c r="O60" s="127"/>
      <c r="P60" s="127">
        <v>476</v>
      </c>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P28" activePane="bottomRight" state="frozen"/>
      <selection activeCell="B1" sqref="B1"/>
      <selection pane="topRight" activeCell="B1" sqref="B1"/>
      <selection pane="bottomLeft" activeCell="B1" sqref="B1"/>
      <selection pane="bottomRight" activeCell="P23" sqref="P23"/>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2027253</v>
      </c>
      <c r="E5" s="118"/>
      <c r="F5" s="118"/>
      <c r="G5" s="130"/>
      <c r="H5" s="130"/>
      <c r="I5" s="117"/>
      <c r="J5" s="117"/>
      <c r="K5" s="118"/>
      <c r="L5" s="118"/>
      <c r="M5" s="118"/>
      <c r="N5" s="118"/>
      <c r="O5" s="117"/>
      <c r="P5" s="117">
        <v>2027253</v>
      </c>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2560</v>
      </c>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f>1694729+2561</f>
        <v>1697290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v>77963</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v>17915</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v>5864</v>
      </c>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v>36736</v>
      </c>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f>+P46+P45+P30+P26+P23+P18</f>
        <v>1835768</v>
      </c>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v>2046</v>
      </c>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v>2046</v>
      </c>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537" yWindow="802"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M4" activePane="bottomRight" state="frozen"/>
      <selection activeCell="B1" sqref="B1"/>
      <selection pane="topRight" activeCell="B1" sqref="B1"/>
      <selection pane="bottomLeft" activeCell="B1" sqref="B1"/>
      <selection pane="bottomRight" activeCell="P53" sqref="P53"/>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v>1138561</v>
      </c>
      <c r="N5" s="118">
        <v>1665809</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v>1835768</v>
      </c>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v>10192</v>
      </c>
      <c r="N7" s="110">
        <v>251665</v>
      </c>
      <c r="O7" s="115">
        <v>163822</v>
      </c>
      <c r="P7" s="115">
        <f>+M7+N7+O7</f>
        <v>425679</v>
      </c>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f>+M5+M7</f>
        <v>1148753</v>
      </c>
      <c r="N12" s="115">
        <f>+N5+N7</f>
        <v>1917474</v>
      </c>
      <c r="O12" s="115">
        <f>+O6+O7</f>
        <v>1999590</v>
      </c>
      <c r="P12" s="115">
        <f>+M12+N12+O12</f>
        <v>5065817</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c r="D15" s="118"/>
      <c r="E15" s="106"/>
      <c r="F15" s="106"/>
      <c r="G15" s="107"/>
      <c r="H15" s="117"/>
      <c r="I15" s="118"/>
      <c r="J15" s="106"/>
      <c r="K15" s="106"/>
      <c r="L15" s="107"/>
      <c r="M15" s="117">
        <v>2131544</v>
      </c>
      <c r="N15" s="118">
        <v>2800044</v>
      </c>
      <c r="O15" s="106">
        <v>2027253</v>
      </c>
      <c r="P15" s="106">
        <f>+M15+N15+O15</f>
        <v>6958841</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v>50091</v>
      </c>
      <c r="N16" s="110">
        <v>32901</v>
      </c>
      <c r="O16" s="115"/>
      <c r="P16" s="115">
        <f>+M16+N16+O16</f>
        <v>82992</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f>+M15-M16</f>
        <v>2081453</v>
      </c>
      <c r="N17" s="115">
        <f>+N15-N16</f>
        <v>2767143</v>
      </c>
      <c r="O17" s="115">
        <f>+O15-O16</f>
        <v>2027253</v>
      </c>
      <c r="P17" s="115">
        <f>+M17+N17+O17</f>
        <v>6875849</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v>358</v>
      </c>
      <c r="N37" s="122">
        <v>467</v>
      </c>
      <c r="O37" s="256">
        <v>476</v>
      </c>
      <c r="P37" s="256">
        <f>+M37+N37+O37</f>
        <v>1301</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v>8.3000000000000004E-2</v>
      </c>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v>1</v>
      </c>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v>8.3000000000000004E-2</v>
      </c>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c r="D44" s="260"/>
      <c r="E44" s="260"/>
      <c r="F44" s="260"/>
      <c r="G44" s="311"/>
      <c r="H44" s="262"/>
      <c r="I44" s="260"/>
      <c r="J44" s="260"/>
      <c r="K44" s="260"/>
      <c r="L44" s="311"/>
      <c r="M44" s="262">
        <f>+M12/M17</f>
        <v>0.5518995624691021</v>
      </c>
      <c r="N44" s="260">
        <f>+N12/N17</f>
        <v>0.69294358838701142</v>
      </c>
      <c r="O44" s="260">
        <f>+O12/O17</f>
        <v>0.98635444120689431</v>
      </c>
      <c r="P44" s="260">
        <f>+P12/P17</f>
        <v>0.73675512653055641</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v>8.3000000000000004E-2</v>
      </c>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f>+P44+P46</f>
        <v>0.81975512653055638</v>
      </c>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v>0.85</v>
      </c>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f>+P47</f>
        <v>0.81975512653055638</v>
      </c>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f>+O17</f>
        <v>2027253</v>
      </c>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381">
        <f>(+P49-P50)*P51</f>
        <v>61314.010475549949</v>
      </c>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5" sqref="E15"/>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v>61314</v>
      </c>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v>61314</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8"/>
      <c r="D23" s="389"/>
      <c r="E23" s="389"/>
      <c r="F23" s="389"/>
      <c r="G23" s="389"/>
      <c r="H23" s="389"/>
      <c r="I23" s="389"/>
      <c r="J23" s="389"/>
      <c r="K23" s="390"/>
    </row>
    <row r="24" spans="2:12" s="5" customFormat="1" ht="100.15" customHeight="1" x14ac:dyDescent="0.2">
      <c r="B24" s="101" t="s">
        <v>213</v>
      </c>
      <c r="C24" s="391"/>
      <c r="D24" s="392"/>
      <c r="E24" s="392"/>
      <c r="F24" s="392"/>
      <c r="G24" s="392"/>
      <c r="H24" s="392"/>
      <c r="I24" s="392"/>
      <c r="J24" s="392"/>
      <c r="K24" s="393"/>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23" sqref="B23"/>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386" t="s">
        <v>509</v>
      </c>
      <c r="C5" s="150"/>
      <c r="D5" s="221" t="s">
        <v>508</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75" thickBot="1" x14ac:dyDescent="0.3">
      <c r="B55" s="277" t="s">
        <v>127</v>
      </c>
      <c r="C55" s="278"/>
      <c r="D55" s="279"/>
      <c r="E55" s="7"/>
    </row>
    <row r="56" spans="2:5" ht="35.25" customHeight="1" thickTop="1" x14ac:dyDescent="0.2">
      <c r="B56" s="382" t="s">
        <v>500</v>
      </c>
      <c r="C56" s="152"/>
      <c r="D56" s="383" t="s">
        <v>501</v>
      </c>
      <c r="E56" s="7"/>
    </row>
    <row r="57" spans="2:5" ht="35.25" customHeight="1" x14ac:dyDescent="0.2">
      <c r="B57" s="219"/>
      <c r="C57" s="152"/>
      <c r="D57" s="383" t="s">
        <v>502</v>
      </c>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75" thickBot="1" x14ac:dyDescent="0.3">
      <c r="B66" s="280" t="s">
        <v>113</v>
      </c>
      <c r="C66" s="281"/>
      <c r="D66" s="282"/>
      <c r="E66" s="7"/>
    </row>
    <row r="67" spans="2:5" ht="35.25" customHeight="1" thickTop="1" x14ac:dyDescent="0.2">
      <c r="B67" s="384" t="s">
        <v>503</v>
      </c>
      <c r="C67" s="152"/>
      <c r="D67" s="385" t="s">
        <v>504</v>
      </c>
      <c r="E67" s="7"/>
    </row>
    <row r="68" spans="2:5" ht="35.25" customHeight="1" x14ac:dyDescent="0.2">
      <c r="B68" s="219"/>
      <c r="C68" s="152"/>
      <c r="D68" s="385" t="s">
        <v>505</v>
      </c>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thickBot="1" x14ac:dyDescent="0.25">
      <c r="B114" s="219"/>
      <c r="C114" s="152"/>
      <c r="D114" s="222"/>
      <c r="E114" s="27"/>
    </row>
    <row r="115" spans="2:5" s="5" customFormat="1" ht="35.25" customHeight="1" thickTop="1" x14ac:dyDescent="0.2">
      <c r="B115" s="386"/>
      <c r="C115" s="152"/>
      <c r="D115" s="221"/>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75" thickBot="1" x14ac:dyDescent="0.3">
      <c r="B122" s="280" t="s">
        <v>72</v>
      </c>
      <c r="C122" s="281"/>
      <c r="D122" s="282"/>
      <c r="E122" s="7"/>
    </row>
    <row r="123" spans="2:5" ht="35.25" customHeight="1" thickTop="1" x14ac:dyDescent="0.2">
      <c r="B123" s="386" t="s">
        <v>506</v>
      </c>
      <c r="C123" s="150"/>
      <c r="D123" s="387" t="s">
        <v>507</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microsoft.com/office/2006/metadata/properties"/>
    <ds:schemaRef ds:uri="http://schemas.openxmlformats.org/package/2006/metadata/core-properties"/>
    <ds:schemaRef ds:uri="http://purl.org/dc/elements/1.1/"/>
    <ds:schemaRef ds:uri="http://www.w3.org/XML/1998/namespace"/>
    <ds:schemaRef ds:uri="http://schemas.microsoft.com/office/2006/documentManagement/types"/>
    <ds:schemaRef ds:uri="http://purl.org/dc/terms/"/>
    <ds:schemaRef ds:uri="http://purl.org/dc/dcmitype/"/>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Gardner</cp:lastModifiedBy>
  <dcterms:created xsi:type="dcterms:W3CDTF">2015-06-01T21:13:49Z</dcterms:created>
  <dcterms:modified xsi:type="dcterms:W3CDTF">2015-07-24T15:15:46Z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-1437402109</vt:i4>
  </property>
  <property fmtid="{D5CDD505-2E9C-101B-9397-08002B2CF9AE}" pid="3" name="_NewReviewCycle">
    <vt:lpwstr/>
  </property>
  <property fmtid="{D5CDD505-2E9C-101B-9397-08002B2CF9AE}" pid="4" name="_EmailSubject">
    <vt:lpwstr>2014 MLR Training Call - Helpful Info</vt:lpwstr>
  </property>
  <property fmtid="{D5CDD505-2E9C-101B-9397-08002B2CF9AE}" pid="5" name="_AuthorEmail">
    <vt:lpwstr>jkugler@ccah-alliance.org</vt:lpwstr>
  </property>
  <property fmtid="{D5CDD505-2E9C-101B-9397-08002B2CF9AE}" pid="6" name="_AuthorEmailDisplayName">
    <vt:lpwstr>Jenifer Mandella</vt:lpwstr>
  </property>
  <property fmtid="{D5CDD505-2E9C-101B-9397-08002B2CF9AE}" pid="7" name="_ReviewingToolsShownOnce">
    <vt:lpwstr/>
  </property>
</Properties>
</file>