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HIM\MLR and Risk Corridor 2014\MLR RC templates HIOS\HIOS retrieval Templates 07082015\HHS-MLR-2014-20150630181117\"/>
    </mc:Choice>
  </mc:AlternateContent>
  <workbookProtection workbookPassword="D429" lockStructure="1"/>
  <bookViews>
    <workbookView xWindow="0" yWindow="0" windowWidth="19200" windowHeight="11988"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calcChain.xml><?xml version="1.0" encoding="utf-8"?>
<calcChain xmlns="http://schemas.openxmlformats.org/spreadsheetml/2006/main">
  <c r="I5" i="4" l="1"/>
  <c r="E5" i="4"/>
  <c r="D5" i="4"/>
  <c r="AS54" i="18" l="1"/>
  <c r="D54" i="18" l="1"/>
  <c r="E54" i="18"/>
  <c r="I54" i="18"/>
  <c r="AS60" i="4" l="1"/>
  <c r="I60" i="4"/>
  <c r="E60" i="4"/>
  <c r="D60" i="4"/>
</calcChain>
</file>

<file path=xl/sharedStrings.xml><?xml version="1.0" encoding="utf-8"?>
<sst xmlns="http://schemas.openxmlformats.org/spreadsheetml/2006/main" count="605" uniqueCount="517">
  <si>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</si>
  <si>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</si>
  <si>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</si>
  <si>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</si>
  <si>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</si>
  <si>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</si>
  <si>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</si>
  <si>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</si>
  <si>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</si>
  <si>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</si>
  <si>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</si>
  <si>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</si>
  <si>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</si>
  <si>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</si>
  <si>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</si>
  <si>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</si>
  <si>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</si>
  <si>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</si>
  <si>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</si>
  <si>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</si>
  <si>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</si>
  <si>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</si>
  <si>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</si>
  <si>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</si>
  <si>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</si>
  <si>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</si>
  <si>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</si>
  <si>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</si>
  <si>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</si>
  <si>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</si>
  <si>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</si>
  <si>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</si>
  <si>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</si>
  <si>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</si>
  <si>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</si>
  <si>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</si>
  <si>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</si>
  <si>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</si>
  <si>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</si>
  <si>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</si>
  <si>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</si>
  <si>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</si>
  <si>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</si>
  <si>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</si>
  <si>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</si>
  <si>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</si>
  <si>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</si>
  <si>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</si>
  <si>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</si>
  <si>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</si>
  <si>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</si>
  <si>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</si>
  <si>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</si>
  <si>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</si>
  <si>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</si>
  <si>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</si>
  <si>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</si>
  <si>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</si>
  <si>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</si>
  <si>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</si>
  <si>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</si>
  <si>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</si>
  <si>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</si>
  <si>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</si>
  <si>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</si>
  <si>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</si>
  <si>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</si>
  <si>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</si>
  <si>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</si>
  <si>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</si>
  <si>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</si>
  <si>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</si>
  <si>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</si>
  <si>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</si>
  <si>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</si>
  <si>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</si>
  <si>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</si>
  <si>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</si>
  <si>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</si>
  <si>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</si>
  <si>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</si>
  <si>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</si>
  <si>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</si>
  <si>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</si>
  <si>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</si>
  <si>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</si>
  <si>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</si>
  <si>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</si>
  <si>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</si>
  <si>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</si>
  <si>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</si>
  <si>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</si>
  <si>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</si>
  <si>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</si>
  <si>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</si>
  <si>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</si>
  <si>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</si>
  <si>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</si>
  <si>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</si>
  <si>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</si>
  <si>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</si>
  <si>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</si>
  <si>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</si>
  <si>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</si>
  <si>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</si>
  <si>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</si>
  <si>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</si>
  <si>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</si>
  <si>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</si>
  <si>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</si>
  <si>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</si>
  <si>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</si>
  <si>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</si>
  <si>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</si>
  <si>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</si>
  <si>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</si>
  <si>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</si>
  <si>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</si>
  <si>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</si>
  <si>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</si>
  <si>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</si>
  <si>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</si>
  <si>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</si>
  <si>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</si>
  <si>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</si>
  <si>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</si>
  <si>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</si>
  <si>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</si>
  <si>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</si>
  <si>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</si>
  <si>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</si>
  <si>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</si>
  <si>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</si>
  <si>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</si>
  <si>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</si>
  <si>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</si>
  <si>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</si>
  <si>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</si>
  <si>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</si>
  <si>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</si>
  <si>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</si>
  <si>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</si>
  <si>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</si>
  <si>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</si>
  <si>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</si>
  <si>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</si>
  <si>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</si>
  <si>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</si>
  <si>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</si>
  <si>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</si>
  <si>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</si>
  <si>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</si>
  <si>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</si>
  <si>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</si>
  <si>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</si>
  <si>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</si>
  <si>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</si>
  <si>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</si>
  <si>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</si>
  <si>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</si>
  <si>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</si>
  <si>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</si>
  <si>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</si>
  <si>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</si>
  <si>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</si>
  <si>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</si>
  <si>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</si>
  <si>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</si>
  <si>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</si>
  <si>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</si>
  <si>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</si>
  <si>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</si>
  <si>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</si>
  <si>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</si>
  <si>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</si>
  <si>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</si>
  <si>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</si>
  <si>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</si>
  <si>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</si>
  <si>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</si>
  <si>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</si>
  <si>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</si>
  <si>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</si>
  <si>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</si>
  <si>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</si>
  <si>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</si>
  <si>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</si>
  <si>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</si>
  <si>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</si>
  <si>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</si>
  <si>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</si>
  <si>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</si>
  <si>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</si>
  <si>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</si>
  <si>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</si>
  <si>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</si>
  <si>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</si>
  <si>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</si>
  <si>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</si>
  <si>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</si>
  <si>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</si>
  <si>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</si>
  <si>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</si>
  <si>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</si>
  <si>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</si>
  <si>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</si>
  <si>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</si>
  <si>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</si>
  <si>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</si>
  <si>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</si>
  <si>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</si>
  <si>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</si>
  <si>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</si>
  <si>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</si>
  <si>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</si>
  <si>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</si>
  <si>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</si>
  <si>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</si>
  <si>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</si>
  <si>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</si>
  <si>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</si>
  <si>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</si>
  <si>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</si>
  <si>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</si>
  <si>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</si>
  <si>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</si>
  <si>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</si>
  <si>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</si>
  <si>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</si>
  <si>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</si>
  <si>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</si>
  <si>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</si>
  <si>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</si>
  <si>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</si>
  <si>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</si>
  <si>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</si>
  <si>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</si>
  <si>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</si>
  <si>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</si>
  <si>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</si>
  <si>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</si>
  <si>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</si>
  <si>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</si>
  <si>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</si>
  <si>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</si>
  <si>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</si>
  <si>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</si>
  <si>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</si>
  <si>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</si>
  <si>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</si>
  <si>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</si>
  <si>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</si>
  <si>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</si>
  <si>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</si>
  <si>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</si>
  <si>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</si>
  <si>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</si>
  <si>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</si>
  <si>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</si>
  <si>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</si>
  <si>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</si>
  <si>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</si>
  <si>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</si>
  <si>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</si>
  <si>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</si>
  <si>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</si>
  <si>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</si>
  <si>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</si>
  <si>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</si>
  <si>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</si>
  <si>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</si>
  <si>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</si>
  <si>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</si>
  <si>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</si>
  <si>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</si>
  <si>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</si>
  <si>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</si>
  <si>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</si>
  <si>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</si>
  <si>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</si>
  <si>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</si>
  <si>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</si>
  <si>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</si>
  <si>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</si>
  <si>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</si>
  <si>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</si>
  <si>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</si>
  <si>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</si>
  <si>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</si>
  <si>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</si>
  <si>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</si>
  <si>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</si>
  <si>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</si>
  <si>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</si>
  <si>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</si>
  <si>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</si>
  <si>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</si>
  <si>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</si>
  <si>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</si>
  <si>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</si>
  <si>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</si>
  <si>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</si>
  <si>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</si>
  <si>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</si>
  <si>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</si>
  <si>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</si>
  <si>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</si>
  <si>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</si>
  <si>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</si>
  <si>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</si>
  <si>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</si>
  <si>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</si>
  <si>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</si>
  <si>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</si>
  <si>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</si>
  <si>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</si>
  <si>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</si>
  <si>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</si>
  <si>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</si>
  <si>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</si>
  <si>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</si>
  <si>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</si>
  <si>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</si>
  <si>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</si>
  <si>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</si>
  <si>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</si>
  <si>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</si>
  <si>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</si>
  <si>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</si>
  <si>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</si>
  <si>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</si>
  <si>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</si>
  <si>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</si>
  <si>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</si>
  <si>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</si>
  <si>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</si>
  <si>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</si>
  <si>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</si>
  <si>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</si>
  <si>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</si>
  <si>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</si>
  <si>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</si>
  <si>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</si>
  <si>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</si>
  <si>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</si>
  <si>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</si>
  <si>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</si>
  <si>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</si>
  <si>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</si>
  <si>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</si>
  <si>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</si>
  <si>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</si>
  <si>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</si>
  <si>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</si>
  <si>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</si>
  <si>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</si>
  <si>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</si>
  <si>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</si>
  <si>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</si>
  <si>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</si>
  <si>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</si>
  <si>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</si>
  <si>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</si>
  <si>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</si>
  <si>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</si>
  <si>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</si>
  <si>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</si>
  <si>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</si>
  <si>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</si>
  <si>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</si>
  <si>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</si>
  <si>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</si>
  <si>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</si>
  <si>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</si>
  <si>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</si>
  <si>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</si>
  <si>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</si>
  <si>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</si>
  <si>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</si>
  <si>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</si>
  <si>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</si>
  <si>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</si>
  <si>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</si>
  <si>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</si>
  <si>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</si>
  <si>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</si>
  <si>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</si>
  <si>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</si>
  <si>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</si>
  <si>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</si>
  <si>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</si>
  <si>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</si>
  <si>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</si>
  <si>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</si>
  <si>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</si>
  <si>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</si>
  <si>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</si>
  <si>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</si>
  <si>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</si>
  <si>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</si>
  <si>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</si>
  <si>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</si>
  <si>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</si>
  <si>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</si>
  <si>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</si>
  <si>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</si>
  <si>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</si>
  <si>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</si>
  <si>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</si>
  <si>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</si>
  <si>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</si>
  <si>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</si>
  <si>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</si>
  <si>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</si>
  <si>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</si>
  <si>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</si>
  <si>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</si>
  <si>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</si>
  <si>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</si>
  <si>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</si>
  <si>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</si>
  <si>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</si>
  <si>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</si>
  <si>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</si>
  <si>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</si>
  <si>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</si>
  <si>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</si>
  <si>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</si>
  <si>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</si>
  <si>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</si>
  <si>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</si>
  <si>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</si>
  <si>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</si>
  <si>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</si>
  <si>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</si>
  <si>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</si>
  <si>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</si>
  <si>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</si>
  <si>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</si>
  <si>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</si>
  <si>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</si>
  <si>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</si>
  <si>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</si>
  <si>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</si>
  <si>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</si>
  <si>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</si>
  <si>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</si>
  <si>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</si>
  <si>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</si>
  <si>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</si>
  <si>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</si>
  <si>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</si>
  <si>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</si>
  <si>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</si>
  <si>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</si>
  <si>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</si>
  <si>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</si>
  <si>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</si>
  <si>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</si>
  <si>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</si>
  <si>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</si>
  <si>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</si>
  <si>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</si>
  <si>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</si>
  <si>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</si>
  <si>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</si>
  <si>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</si>
  <si>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</si>
  <si>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</si>
  <si>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</si>
  <si>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</si>
  <si>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</si>
  <si>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</si>
  <si>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</si>
  <si>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</si>
  <si>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</si>
  <si>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</si>
  <si>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</si>
  <si>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</si>
  <si>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</si>
  <si>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</si>
  <si>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</si>
  <si>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</si>
  <si>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</si>
  <si>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</si>
  <si>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</si>
  <si>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</si>
  <si>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</si>
  <si>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</si>
  <si>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</si>
  <si>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</si>
  <si>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</si>
  <si>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</si>
  <si>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</si>
  <si>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Community Health Choice, Inc.</t>
  </si>
  <si>
    <t>2014</t>
  </si>
  <si>
    <t>2636 South Loop West, Suite 700 Houston, TX 77054</t>
  </si>
  <si>
    <t>760495152</t>
  </si>
  <si>
    <t>95615</t>
  </si>
  <si>
    <t>628</t>
  </si>
  <si>
    <t>No Prior Year Policyholders/Subscribers</t>
  </si>
  <si>
    <t>No Prior Year Rebates owed</t>
  </si>
  <si>
    <t>N/A</t>
  </si>
  <si>
    <t>Medical Expense allocated on a direct basis</t>
  </si>
  <si>
    <t>PICORI Fees - Individual only</t>
  </si>
  <si>
    <t>Daily Covrered Lives X $2.08</t>
  </si>
  <si>
    <t>Texas State Premium Taxes</t>
  </si>
  <si>
    <t>Unadjusted Prermium Xs Tax Rate (1.75%)</t>
  </si>
  <si>
    <t>Texas Overhead Assesment (et al)</t>
  </si>
  <si>
    <t>Program verses Total Premium Ratio Xs Amount of Expense</t>
  </si>
  <si>
    <t>Improving Health Outcomes - General</t>
  </si>
  <si>
    <t>Total Pool = Staff Time % for Activites Xs Salary Expense for specific departments</t>
  </si>
  <si>
    <t>Program Allocation - Program verses Total Premium Ratio Xs Total Pool Expense</t>
  </si>
  <si>
    <t>No expenses recorded</t>
  </si>
  <si>
    <t>Cost Containment expenses allocated on basis of earned premium</t>
  </si>
  <si>
    <t>Claims Adjustment expenses allocated on basis of earned premium</t>
  </si>
  <si>
    <t>Admin Expenses allocatred on a direct expense basis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</si>
</sst>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499</v>
      </c>
      <c r="B4" s="232" t="s">
        <v>45</v>
      </c>
      <c r="C4" s="378" t="s">
        <v>494</v>
      </c>
    </row>
    <row r="5" spans="1:6" x14ac:dyDescent="0.25">
      <c r="B5" s="232" t="s">
        <v>215</v>
      </c>
      <c r="C5" s="378" t="s">
        <v>494</v>
      </c>
    </row>
    <row r="6" spans="1:6" x14ac:dyDescent="0.25">
      <c r="B6" s="232" t="s">
        <v>216</v>
      </c>
      <c r="C6" s="378" t="s">
        <v>497</v>
      </c>
    </row>
    <row r="7" spans="1:6" x14ac:dyDescent="0.25">
      <c r="B7" s="232" t="s">
        <v>128</v>
      </c>
      <c r="C7" s="378"/>
    </row>
    <row r="8" spans="1:6" x14ac:dyDescent="0.25">
      <c r="B8" s="232" t="s">
        <v>36</v>
      </c>
      <c r="C8" s="378"/>
    </row>
    <row r="9" spans="1:6" x14ac:dyDescent="0.25">
      <c r="B9" s="232" t="s">
        <v>41</v>
      </c>
      <c r="C9" s="378" t="s">
        <v>498</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186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133</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Normal="100" workbookViewId="0">
      <pane xSplit="2" ySplit="3" topLeftCell="C28" activePane="bottomRight" state="frozen"/>
      <selection activeCell="B1" sqref="B1"/>
      <selection pane="topRight" activeCell="B1" sqref="B1"/>
      <selection pane="bottomLeft" activeCell="B1" sqref="B1"/>
      <selection pane="bottomRight" activeCell="D14" sqref="D14"/>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f>'Pt 2 Premium and Claims'!D5+'Pt 2 Premium and Claims'!D15+'Pt 2 Premium and Claims'!D16</f>
        <v>2098748</v>
      </c>
      <c r="E5" s="106">
        <f>'Pt 2 Premium and Claims'!E5+'Pt 2 Premium and Claims'!E15+'Pt 2 Premium and Claims'!E16</f>
        <v>2098748</v>
      </c>
      <c r="F5" s="106"/>
      <c r="G5" s="106"/>
      <c r="H5" s="106"/>
      <c r="I5" s="105">
        <f>'Pt 2 Premium and Claims'!I5+'Pt 2 Premium and Claims'!I15+'Pt 2 Premium and Claims'!I16</f>
        <v>2098748</v>
      </c>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723293617</v>
      </c>
      <c r="AT5" s="107"/>
      <c r="AU5" s="107"/>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1901535</v>
      </c>
      <c r="E12" s="106">
        <v>1918781</v>
      </c>
      <c r="F12" s="106"/>
      <c r="G12" s="106"/>
      <c r="H12" s="106"/>
      <c r="I12" s="105">
        <v>1917820</v>
      </c>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638136070</v>
      </c>
      <c r="AT12" s="107"/>
      <c r="AU12" s="107"/>
      <c r="AV12" s="312"/>
      <c r="AW12" s="317"/>
    </row>
    <row r="13" spans="1:49" ht="26.4" x14ac:dyDescent="0.25">
      <c r="B13" s="155" t="s">
        <v>230</v>
      </c>
      <c r="C13" s="62" t="s">
        <v>37</v>
      </c>
      <c r="D13" s="109">
        <v>286641</v>
      </c>
      <c r="E13" s="110">
        <v>286641</v>
      </c>
      <c r="F13" s="110"/>
      <c r="G13" s="289"/>
      <c r="H13" s="290"/>
      <c r="I13" s="109">
        <v>286641</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89189663</v>
      </c>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v>-594972</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-1242151</v>
      </c>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v>335</v>
      </c>
      <c r="E26" s="110">
        <v>335</v>
      </c>
      <c r="F26" s="110"/>
      <c r="G26" s="110"/>
      <c r="H26" s="110"/>
      <c r="I26" s="109">
        <v>335</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v>12460</v>
      </c>
      <c r="E31" s="110">
        <v>12460</v>
      </c>
      <c r="F31" s="110"/>
      <c r="G31" s="110"/>
      <c r="H31" s="110"/>
      <c r="I31" s="109">
        <v>12460</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12529203</v>
      </c>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11603</v>
      </c>
      <c r="E34" s="110">
        <v>11603</v>
      </c>
      <c r="F34" s="110"/>
      <c r="G34" s="110"/>
      <c r="H34" s="110"/>
      <c r="I34" s="109">
        <v>11603</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83988</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4240</v>
      </c>
      <c r="E37" s="118">
        <v>4240</v>
      </c>
      <c r="F37" s="118"/>
      <c r="G37" s="118"/>
      <c r="H37" s="118"/>
      <c r="I37" s="117">
        <v>4240</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4477790</v>
      </c>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5283</v>
      </c>
      <c r="E44" s="118">
        <v>5283</v>
      </c>
      <c r="F44" s="118"/>
      <c r="G44" s="118"/>
      <c r="H44" s="118"/>
      <c r="I44" s="117">
        <v>5283</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5573647</v>
      </c>
      <c r="AT44" s="119"/>
      <c r="AU44" s="119"/>
      <c r="AV44" s="119"/>
      <c r="AW44" s="317"/>
    </row>
    <row r="45" spans="1:49" x14ac:dyDescent="0.25">
      <c r="B45" s="161" t="s">
        <v>262</v>
      </c>
      <c r="C45" s="62" t="s">
        <v>19</v>
      </c>
      <c r="D45" s="109">
        <v>1689</v>
      </c>
      <c r="E45" s="110">
        <v>1689</v>
      </c>
      <c r="F45" s="110"/>
      <c r="G45" s="110"/>
      <c r="H45" s="110"/>
      <c r="I45" s="109">
        <v>1689</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2583977</v>
      </c>
      <c r="AT45" s="113"/>
      <c r="AU45" s="113"/>
      <c r="AV45" s="113"/>
      <c r="AW45" s="318"/>
    </row>
    <row r="46" spans="1:49" x14ac:dyDescent="0.25">
      <c r="B46" s="161" t="s">
        <v>263</v>
      </c>
      <c r="C46" s="62" t="s">
        <v>20</v>
      </c>
      <c r="D46" s="109">
        <v>21129</v>
      </c>
      <c r="E46" s="110">
        <v>21129</v>
      </c>
      <c r="F46" s="110"/>
      <c r="G46" s="110"/>
      <c r="H46" s="110"/>
      <c r="I46" s="109">
        <v>21129</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22314074</v>
      </c>
      <c r="AT46" s="113"/>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17090</v>
      </c>
      <c r="E51" s="110">
        <v>17090</v>
      </c>
      <c r="F51" s="110"/>
      <c r="G51" s="110"/>
      <c r="H51" s="110"/>
      <c r="I51" s="109">
        <v>17090</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19062858</v>
      </c>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205</v>
      </c>
      <c r="E56" s="122">
        <v>205</v>
      </c>
      <c r="F56" s="122"/>
      <c r="G56" s="122"/>
      <c r="H56" s="122"/>
      <c r="I56" s="121">
        <v>205</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260204</v>
      </c>
      <c r="AT56" s="123"/>
      <c r="AU56" s="123"/>
      <c r="AV56" s="123"/>
      <c r="AW56" s="309"/>
    </row>
    <row r="57" spans="2:49" x14ac:dyDescent="0.25">
      <c r="B57" s="161" t="s">
        <v>273</v>
      </c>
      <c r="C57" s="62" t="s">
        <v>25</v>
      </c>
      <c r="D57" s="124">
        <v>205</v>
      </c>
      <c r="E57" s="125">
        <v>205</v>
      </c>
      <c r="F57" s="125"/>
      <c r="G57" s="125"/>
      <c r="H57" s="125"/>
      <c r="I57" s="124">
        <v>205</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260204</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v>2197</v>
      </c>
      <c r="E59" s="125">
        <v>2197</v>
      </c>
      <c r="F59" s="125"/>
      <c r="G59" s="125"/>
      <c r="H59" s="125"/>
      <c r="I59" s="124">
        <v>2197</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2994537</v>
      </c>
      <c r="AT59" s="126"/>
      <c r="AU59" s="126"/>
      <c r="AV59" s="126"/>
      <c r="AW59" s="310"/>
    </row>
    <row r="60" spans="2:49" x14ac:dyDescent="0.25">
      <c r="B60" s="161" t="s">
        <v>276</v>
      </c>
      <c r="C60" s="62"/>
      <c r="D60" s="127">
        <f>D59/12</f>
        <v>183.08333333333334</v>
      </c>
      <c r="E60" s="128">
        <f>E59/12</f>
        <v>183.08333333333334</v>
      </c>
      <c r="F60" s="128"/>
      <c r="G60" s="128"/>
      <c r="H60" s="128"/>
      <c r="I60" s="127">
        <f>I59/12</f>
        <v>183.08333333333334</v>
      </c>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249544.75</v>
      </c>
      <c r="AT60" s="129"/>
      <c r="AU60" s="129"/>
      <c r="AV60" s="129"/>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scale="24"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Normal="100" workbookViewId="0">
      <pane xSplit="2" ySplit="3" topLeftCell="AV4" activePane="bottomRight" state="frozen"/>
      <selection activeCell="B1" sqref="B1"/>
      <selection pane="topRight" activeCell="B1" sqref="B1"/>
      <selection pane="bottomLeft" activeCell="B1" sqref="B1"/>
      <selection pane="bottomRight" activeCell="AX5" sqref="AX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658651</v>
      </c>
      <c r="E5" s="118">
        <v>658651</v>
      </c>
      <c r="F5" s="118"/>
      <c r="G5" s="130"/>
      <c r="H5" s="130"/>
      <c r="I5" s="117">
        <v>658651</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723293618</v>
      </c>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v>642042</v>
      </c>
      <c r="E15" s="110">
        <v>642042</v>
      </c>
      <c r="F15" s="110"/>
      <c r="G15" s="110"/>
      <c r="H15" s="110"/>
      <c r="I15" s="109">
        <v>642042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798055</v>
      </c>
      <c r="E16" s="110">
        <v>798055</v>
      </c>
      <c r="F16" s="110"/>
      <c r="G16" s="110"/>
      <c r="H16" s="110"/>
      <c r="I16" s="109">
        <v>798055</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28462</v>
      </c>
      <c r="E18" s="110">
        <v>28462</v>
      </c>
      <c r="F18" s="110"/>
      <c r="G18" s="110"/>
      <c r="H18" s="110"/>
      <c r="I18" s="109">
        <v>28462</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1946767</v>
      </c>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v>321606</v>
      </c>
      <c r="E20" s="110">
        <v>321606</v>
      </c>
      <c r="F20" s="110"/>
      <c r="G20" s="110"/>
      <c r="H20" s="110"/>
      <c r="I20" s="109">
        <v>321606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1690432.1</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630566969</v>
      </c>
      <c r="AT23" s="113"/>
      <c r="AU23" s="113"/>
      <c r="AV23" s="311"/>
      <c r="AW23" s="318"/>
    </row>
    <row r="24" spans="2:49" ht="28.5" customHeight="1" x14ac:dyDescent="0.25">
      <c r="B24" s="178" t="s">
        <v>114</v>
      </c>
      <c r="C24" s="133"/>
      <c r="D24" s="293"/>
      <c r="E24" s="110">
        <v>1880197.1</v>
      </c>
      <c r="F24" s="110"/>
      <c r="G24" s="110"/>
      <c r="H24" s="110"/>
      <c r="I24" s="109">
        <v>1880197.1</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211103</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63446841</v>
      </c>
      <c r="AT26" s="113"/>
      <c r="AU26" s="113"/>
      <c r="AV26" s="311"/>
      <c r="AW26" s="318"/>
    </row>
    <row r="27" spans="2:49" s="5" customFormat="1" ht="26.4" x14ac:dyDescent="0.25">
      <c r="B27" s="178" t="s">
        <v>85</v>
      </c>
      <c r="C27" s="133"/>
      <c r="D27" s="293"/>
      <c r="E27" s="110">
        <v>38584</v>
      </c>
      <c r="F27" s="110"/>
      <c r="G27" s="110"/>
      <c r="H27" s="110"/>
      <c r="I27" s="109">
        <v>38584</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59036650</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2045449</v>
      </c>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2242677</v>
      </c>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1149582</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162602</v>
      </c>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182968</v>
      </c>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f>+D23+D26</f>
        <v>1901535.1</v>
      </c>
      <c r="E54" s="115">
        <f>+E24+E27</f>
        <v>1918781.1</v>
      </c>
      <c r="F54" s="115"/>
      <c r="G54" s="115"/>
      <c r="H54" s="115"/>
      <c r="I54" s="114">
        <f>I24+I27</f>
        <v>1918781.1</v>
      </c>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AS23+AS26-AS28+AS45+AS46-AS47-AS49+AS50</f>
        <v>638136070</v>
      </c>
      <c r="AT54" s="116"/>
      <c r="AU54" s="116"/>
      <c r="AV54" s="311"/>
      <c r="AW54" s="318"/>
    </row>
    <row r="55" spans="2:49" ht="26.4" x14ac:dyDescent="0.25">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B64" sqref="B64"/>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5">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4" sqref="C1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205</v>
      </c>
      <c r="D4" s="149"/>
      <c r="E4" s="149"/>
      <c r="F4" s="149"/>
      <c r="G4" s="149"/>
      <c r="H4" s="149"/>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v>205</v>
      </c>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v>0</v>
      </c>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24478.699999999928</v>
      </c>
      <c r="D11" s="119"/>
      <c r="E11" s="119"/>
      <c r="F11" s="119"/>
      <c r="G11" s="119"/>
      <c r="H11" s="119"/>
      <c r="I11" s="312"/>
      <c r="J11" s="312"/>
      <c r="K11" s="365"/>
    </row>
    <row r="12" spans="2:11" x14ac:dyDescent="0.25">
      <c r="B12" s="207" t="s">
        <v>93</v>
      </c>
      <c r="C12" s="109">
        <v>0</v>
      </c>
      <c r="D12" s="113"/>
      <c r="E12" s="113"/>
      <c r="F12" s="113"/>
      <c r="G12" s="113"/>
      <c r="H12" s="113"/>
      <c r="I12" s="311"/>
      <c r="J12" s="311"/>
      <c r="K12" s="366"/>
    </row>
    <row r="13" spans="2:11" x14ac:dyDescent="0.25">
      <c r="B13" s="207" t="s">
        <v>94</v>
      </c>
      <c r="C13" s="109">
        <v>0</v>
      </c>
      <c r="D13" s="113"/>
      <c r="E13" s="113"/>
      <c r="F13" s="113"/>
      <c r="G13" s="113"/>
      <c r="H13" s="113"/>
      <c r="I13" s="311"/>
      <c r="J13" s="311"/>
      <c r="K13" s="366"/>
    </row>
    <row r="14" spans="2:11" x14ac:dyDescent="0.25">
      <c r="B14" s="207" t="s">
        <v>95</v>
      </c>
      <c r="C14" s="109">
        <v>24478.699999999928</v>
      </c>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thickBot="1" x14ac:dyDescent="0.3">
      <c r="B23" s="102" t="s">
        <v>212</v>
      </c>
      <c r="C23" s="381" t="s">
        <v>500</v>
      </c>
      <c r="D23" s="382"/>
      <c r="E23" s="382"/>
      <c r="F23" s="382"/>
      <c r="G23" s="382"/>
      <c r="H23" s="382"/>
      <c r="I23" s="382"/>
      <c r="J23" s="382"/>
      <c r="K23" s="383"/>
    </row>
    <row r="24" spans="2:12" s="5" customFormat="1" ht="100.2" customHeight="1" thickBot="1" x14ac:dyDescent="0.3">
      <c r="B24" s="101" t="s">
        <v>213</v>
      </c>
      <c r="C24" s="381" t="s">
        <v>501</v>
      </c>
      <c r="D24" s="382"/>
      <c r="E24" s="382"/>
      <c r="F24" s="382"/>
      <c r="G24" s="382"/>
      <c r="H24" s="382"/>
      <c r="I24" s="382"/>
      <c r="J24" s="382"/>
      <c r="K24" s="383"/>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2" zoomScale="80" zoomScaleNormal="80" workbookViewId="0">
      <selection activeCell="C6" sqref="C6"/>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v>1.7500000000000002E-2</v>
      </c>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t="s">
        <v>502</v>
      </c>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t="s">
        <v>502</v>
      </c>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t="s">
        <v>502</v>
      </c>
      <c r="C36" s="216" t="s">
        <v>502</v>
      </c>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t="s">
        <v>502</v>
      </c>
      <c r="C50" s="216" t="s">
        <v>502</v>
      </c>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t="s">
        <v>502</v>
      </c>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42" activePane="bottomRight" state="frozen"/>
      <selection activeCell="B1" sqref="B1"/>
      <selection pane="topRight" activeCell="B1" sqref="B1"/>
      <selection pane="bottomLeft" activeCell="B1" sqref="B1"/>
      <selection pane="bottomRight" activeCell="C4" sqref="C4"/>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t="s">
        <v>503</v>
      </c>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t="s">
        <v>504</v>
      </c>
      <c r="C27" s="150"/>
      <c r="D27" s="223" t="s">
        <v>505</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t="s">
        <v>506</v>
      </c>
      <c r="C34" s="150"/>
      <c r="D34" s="222" t="s">
        <v>507</v>
      </c>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t="s">
        <v>502</v>
      </c>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t="s">
        <v>508</v>
      </c>
      <c r="C48" s="150"/>
      <c r="D48" s="222" t="s">
        <v>509</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t="s">
        <v>510</v>
      </c>
      <c r="C56" s="152" t="s">
        <v>133</v>
      </c>
      <c r="D56" s="222" t="s">
        <v>511</v>
      </c>
      <c r="E56" s="7"/>
    </row>
    <row r="57" spans="2:5" ht="35.25" customHeight="1" x14ac:dyDescent="0.25">
      <c r="B57" s="219"/>
      <c r="C57" s="152" t="s">
        <v>133</v>
      </c>
      <c r="D57" s="222" t="s">
        <v>512</v>
      </c>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t="s">
        <v>502</v>
      </c>
      <c r="C67" s="152"/>
      <c r="D67" s="222" t="s">
        <v>502</v>
      </c>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t="s">
        <v>502</v>
      </c>
      <c r="C78" s="152"/>
      <c r="D78" s="222" t="s">
        <v>502</v>
      </c>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t="s">
        <v>502</v>
      </c>
      <c r="C89" s="152"/>
      <c r="D89" s="222" t="s">
        <v>502</v>
      </c>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t="s">
        <v>502</v>
      </c>
      <c r="C100" s="152"/>
      <c r="D100" s="222" t="s">
        <v>502</v>
      </c>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22" t="s">
        <v>513</v>
      </c>
      <c r="C111" s="152"/>
      <c r="D111" s="222" t="s">
        <v>502</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t="s">
        <v>514</v>
      </c>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t="s">
        <v>515</v>
      </c>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t="s">
        <v>516</v>
      </c>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t="s">
        <v>516</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t="s">
        <v>516</v>
      </c>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t="s">
        <v>516</v>
      </c>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t="s">
        <v>502</v>
      </c>
      <c r="C189" s="150"/>
      <c r="D189" s="222" t="s">
        <v>502</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t="s">
        <v>502</v>
      </c>
      <c r="C200" s="150"/>
      <c r="D200" s="222" t="s">
        <v>502</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A5" sqref="A5"/>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orientation="landscape" r:id="rId1"/>
  <headerFooter>
    <oddFooter>&amp;L&amp;F&amp;R&amp;D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Gray, Amy</cp:lastModifiedBy>
  <cp:lastPrinted>2015-09-09T18:24:16Z</cp:lastPrinted>
  <dcterms:created xsi:type="dcterms:W3CDTF">2012-03-15T16:14:51Z</dcterms:created>
  <dcterms:modified xsi:type="dcterms:W3CDTF">2015-09-09T21:26:30Z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