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Restated Files\092916 Restatem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G30" i="10" l="1"/>
  <c r="E15" i="10"/>
  <c r="I5" i="4"/>
  <c r="E5" i="4"/>
  <c r="D5" i="4"/>
  <c r="F12" i="10" l="1"/>
  <c r="D12" i="10"/>
  <c r="G10" i="10" l="1"/>
  <c r="E11" i="16" l="1"/>
  <c r="E4" i="16"/>
  <c r="C4" i="16"/>
  <c r="P53" i="10"/>
  <c r="P52" i="10"/>
  <c r="P42" i="10"/>
  <c r="P38" i="10"/>
  <c r="P17" i="10"/>
  <c r="P15" i="10"/>
  <c r="P12" i="10"/>
  <c r="P7" i="10"/>
  <c r="P6" i="10"/>
  <c r="O38" i="10"/>
  <c r="O17" i="10"/>
  <c r="O15" i="10"/>
  <c r="Q5" i="4"/>
  <c r="O6" i="10"/>
  <c r="O12" i="10" s="1"/>
  <c r="O7" i="10"/>
  <c r="G20" i="10"/>
  <c r="G58" i="10"/>
  <c r="G19" i="10" s="1"/>
  <c r="G16" i="10"/>
  <c r="G9" i="10"/>
  <c r="G7" i="10"/>
  <c r="F47" i="10"/>
  <c r="F42" i="10"/>
  <c r="F41" i="10"/>
  <c r="F39" i="10"/>
  <c r="F38" i="10"/>
  <c r="F16" i="10"/>
  <c r="F11" i="10"/>
  <c r="F10" i="10"/>
  <c r="F9" i="10"/>
  <c r="F7" i="10"/>
  <c r="E38" i="10"/>
  <c r="E16" i="10"/>
  <c r="E10" i="10" l="1"/>
  <c r="E9" i="10"/>
  <c r="E8" i="10"/>
  <c r="E7" i="10"/>
  <c r="D17" i="10"/>
  <c r="D45" i="10"/>
  <c r="AS60" i="4"/>
  <c r="AS22" i="4"/>
  <c r="AS12" i="4"/>
  <c r="AS5" i="4"/>
  <c r="Q60" i="4"/>
  <c r="P60" i="4"/>
  <c r="Q22" i="4"/>
  <c r="P22" i="4"/>
  <c r="Q12" i="4"/>
  <c r="P12" i="4"/>
  <c r="P5" i="4"/>
  <c r="I60" i="4"/>
  <c r="E60" i="4"/>
  <c r="D60" i="4"/>
  <c r="I22" i="4"/>
  <c r="E22" i="4"/>
  <c r="D22" i="4"/>
  <c r="AS54" i="18"/>
  <c r="Q54" i="18"/>
  <c r="P54" i="18"/>
  <c r="I54" i="18"/>
  <c r="I12" i="4" s="1"/>
  <c r="E54" i="18"/>
  <c r="E12" i="4" s="1"/>
  <c r="E6" i="10" s="1"/>
  <c r="D55" i="18"/>
  <c r="D54" i="18"/>
  <c r="D12" i="4" s="1"/>
  <c r="G6" i="10" l="1"/>
  <c r="F6" i="10"/>
  <c r="G8" i="10"/>
  <c r="E12" i="10"/>
  <c r="F8" i="10"/>
  <c r="G15" i="10"/>
  <c r="E17" i="10"/>
  <c r="E45" i="10" s="1"/>
  <c r="F15" i="10"/>
  <c r="F52" i="10" l="1"/>
  <c r="F53" i="10" s="1"/>
  <c r="C11" i="16" s="1"/>
  <c r="F17" i="10"/>
  <c r="G27" i="10"/>
  <c r="G24" i="10"/>
  <c r="G31" i="10" s="1"/>
  <c r="G29" i="10" s="1"/>
  <c r="G33" i="10" s="1"/>
  <c r="G34" i="10" s="1"/>
  <c r="G32" i="10"/>
  <c r="G23" i="10"/>
  <c r="G21" i="10" s="1"/>
  <c r="G26" i="10" s="1"/>
  <c r="G25" i="10" s="1"/>
  <c r="G28" i="10" s="1"/>
  <c r="G22" i="10"/>
  <c r="F45" i="10" l="1"/>
  <c r="F48" i="10" s="1"/>
  <c r="F51" i="10" s="1"/>
</calcChain>
</file>

<file path=xl/sharedStrings.xml><?xml version="1.0" encoding="utf-8"?>
<sst xmlns="http://schemas.openxmlformats.org/spreadsheetml/2006/main" count="611" uniqueCount="520">
  <si>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</si>
  <si>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</si>
  <si>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</si>
  <si>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</si>
  <si>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</si>
  <si>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</si>
  <si>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</si>
  <si>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</si>
  <si>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</si>
  <si>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</si>
  <si>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</si>
  <si>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</si>
  <si>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</si>
  <si>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</si>
  <si>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</si>
  <si>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</si>
  <si>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</si>
  <si>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</si>
  <si>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</si>
  <si>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</si>
  <si>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</si>
  <si>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</si>
  <si>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</si>
  <si>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</si>
  <si>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</si>
  <si>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</si>
  <si>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</si>
  <si>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</si>
  <si>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</si>
  <si>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</si>
  <si>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</si>
  <si>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</si>
  <si>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</si>
  <si>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</si>
  <si>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</si>
  <si>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</si>
  <si>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</si>
  <si>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</si>
  <si>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</si>
  <si>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</si>
  <si>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</si>
  <si>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</si>
  <si>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</si>
  <si>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</si>
  <si>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</si>
  <si>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</si>
  <si>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</si>
  <si>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</si>
  <si>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</si>
  <si>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</si>
  <si>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</si>
  <si>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</si>
  <si>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</si>
  <si>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</si>
  <si>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</si>
  <si>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</si>
  <si>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</si>
  <si>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</si>
  <si>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</si>
  <si>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</si>
  <si>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</si>
  <si>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</si>
  <si>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</si>
  <si>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</si>
  <si>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</si>
  <si>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</si>
  <si>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</si>
  <si>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</si>
  <si>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</si>
  <si>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</si>
  <si>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</si>
  <si>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</si>
  <si>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</si>
  <si>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</si>
  <si>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</si>
  <si>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</si>
  <si>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</si>
  <si>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</si>
  <si>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</si>
  <si>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</si>
  <si>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</si>
  <si>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</si>
  <si>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</si>
  <si>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</si>
  <si>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</si>
  <si>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</si>
  <si>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</si>
  <si>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</si>
  <si>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</si>
  <si>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</si>
  <si>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</si>
  <si>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</si>
  <si>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</si>
  <si>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</si>
  <si>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</si>
  <si>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</si>
  <si>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</si>
  <si>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</si>
  <si>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</si>
  <si>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</si>
  <si>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</si>
  <si>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</si>
  <si>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</si>
  <si>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</si>
  <si>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</si>
  <si>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</si>
  <si>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</si>
  <si>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</si>
  <si>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</si>
  <si>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</si>
  <si>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</si>
  <si>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</si>
  <si>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</si>
  <si>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</si>
  <si>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</si>
  <si>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</si>
  <si>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</si>
  <si>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</si>
  <si>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</si>
  <si>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</si>
  <si>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</si>
  <si>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</si>
  <si>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</si>
  <si>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</si>
  <si>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</si>
  <si>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</si>
  <si>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</si>
  <si>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</si>
  <si>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</si>
  <si>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</si>
  <si>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</si>
  <si>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</si>
  <si>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</si>
  <si>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</si>
  <si>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</si>
  <si>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</si>
  <si>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</si>
  <si>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</si>
  <si>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</si>
  <si>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</si>
  <si>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</si>
  <si>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</si>
  <si>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</si>
  <si>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</si>
  <si>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</si>
  <si>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</si>
  <si>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</si>
  <si>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</si>
  <si>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</si>
  <si>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</si>
  <si>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</si>
  <si>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</si>
  <si>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</si>
  <si>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</si>
  <si>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</si>
  <si>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</si>
  <si>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</si>
  <si>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</si>
  <si>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</si>
  <si>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</si>
  <si>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</si>
  <si>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</si>
  <si>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</si>
  <si>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</si>
  <si>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</si>
  <si>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</si>
  <si>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</si>
  <si>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</si>
  <si>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</si>
  <si>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</si>
  <si>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</si>
  <si>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</si>
  <si>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</si>
  <si>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</si>
  <si>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</si>
  <si>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</si>
  <si>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</si>
  <si>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</si>
  <si>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</si>
  <si>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</si>
  <si>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</si>
  <si>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</si>
  <si>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</si>
  <si>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</si>
  <si>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</si>
  <si>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</si>
  <si>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</si>
  <si>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</si>
  <si>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</si>
  <si>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</si>
  <si>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</si>
  <si>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</si>
  <si>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</si>
  <si>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</si>
  <si>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</si>
  <si>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</si>
  <si>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</si>
  <si>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</si>
  <si>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</si>
  <si>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</si>
  <si>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</si>
  <si>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</si>
  <si>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</si>
  <si>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</si>
  <si>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</si>
  <si>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</si>
  <si>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</si>
  <si>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</si>
  <si>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</si>
  <si>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</si>
  <si>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</si>
  <si>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</si>
  <si>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</si>
  <si>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</si>
  <si>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</si>
  <si>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</si>
  <si>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</si>
  <si>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</si>
  <si>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</si>
  <si>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</si>
  <si>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</si>
  <si>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</si>
  <si>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</si>
  <si>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</si>
  <si>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</si>
  <si>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</si>
  <si>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</si>
  <si>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</si>
  <si>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</si>
  <si>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</si>
  <si>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</si>
  <si>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</si>
  <si>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</si>
  <si>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</si>
  <si>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</si>
  <si>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</si>
  <si>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</si>
  <si>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</si>
  <si>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</si>
  <si>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</si>
  <si>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</si>
  <si>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</si>
  <si>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</si>
  <si>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</si>
  <si>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</si>
  <si>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</si>
  <si>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</si>
  <si>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</si>
  <si>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</si>
  <si>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</si>
  <si>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</si>
  <si>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</si>
  <si>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</si>
  <si>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</si>
  <si>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</si>
  <si>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</si>
  <si>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</si>
  <si>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</si>
  <si>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</si>
  <si>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</si>
  <si>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</si>
  <si>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</si>
  <si>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</si>
  <si>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</si>
  <si>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</si>
  <si>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</si>
  <si>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</si>
  <si>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</si>
  <si>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</si>
  <si>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</si>
  <si>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</si>
  <si>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</si>
  <si>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</si>
  <si>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</si>
  <si>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</si>
  <si>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</si>
  <si>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</si>
  <si>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</si>
  <si>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</si>
  <si>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</si>
  <si>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</si>
  <si>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</si>
  <si>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</si>
  <si>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</si>
  <si>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</si>
  <si>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</si>
  <si>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</si>
  <si>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</si>
  <si>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</si>
  <si>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</si>
  <si>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</si>
  <si>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</si>
  <si>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</si>
  <si>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</si>
  <si>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</si>
  <si>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</si>
  <si>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</si>
  <si>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</si>
  <si>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</si>
  <si>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</si>
  <si>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</si>
  <si>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</si>
  <si>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</si>
  <si>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</si>
  <si>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</si>
  <si>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</si>
  <si>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</si>
  <si>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</si>
  <si>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</si>
  <si>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</si>
  <si>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</si>
  <si>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</si>
  <si>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</si>
  <si>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</si>
  <si>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</si>
  <si>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</si>
  <si>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</si>
  <si>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</si>
  <si>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</si>
  <si>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</si>
  <si>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</si>
  <si>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</si>
  <si>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</si>
  <si>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</si>
  <si>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</si>
  <si>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</si>
  <si>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</si>
  <si>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</si>
  <si>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</si>
  <si>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</si>
  <si>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</si>
  <si>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</si>
  <si>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</si>
  <si>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</si>
  <si>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</si>
  <si>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</si>
  <si>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</si>
  <si>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</si>
  <si>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</si>
  <si>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</si>
  <si>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</si>
  <si>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</si>
  <si>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</si>
  <si>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</si>
  <si>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</si>
  <si>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</si>
  <si>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</si>
  <si>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</si>
  <si>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</si>
  <si>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</si>
  <si>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</si>
  <si>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</si>
  <si>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</si>
  <si>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</si>
  <si>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</si>
  <si>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</si>
  <si>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</si>
  <si>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</si>
  <si>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</si>
  <si>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</si>
  <si>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</si>
  <si>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</si>
  <si>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</si>
  <si>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</si>
  <si>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</si>
  <si>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</si>
  <si>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</si>
  <si>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</si>
  <si>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</si>
  <si>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</si>
  <si>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</si>
  <si>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</si>
  <si>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</si>
  <si>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</si>
  <si>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</si>
  <si>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</si>
  <si>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</si>
  <si>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</si>
  <si>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</si>
  <si>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</si>
  <si>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</si>
  <si>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</si>
  <si>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</si>
  <si>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</si>
  <si>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</si>
  <si>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</si>
  <si>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</si>
  <si>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</si>
  <si>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</si>
  <si>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</si>
  <si>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</si>
  <si>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</si>
  <si>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</si>
  <si>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</si>
  <si>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</si>
  <si>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</si>
  <si>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</si>
  <si>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</si>
  <si>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</si>
  <si>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</si>
  <si>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</si>
  <si>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</si>
  <si>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</si>
  <si>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</si>
  <si>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</si>
  <si>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</si>
  <si>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</si>
  <si>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</si>
  <si>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</si>
  <si>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</si>
  <si>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</si>
  <si>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</si>
  <si>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</si>
  <si>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</si>
  <si>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</si>
  <si>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</si>
  <si>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</si>
  <si>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</si>
  <si>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</si>
  <si>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</si>
  <si>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</si>
  <si>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</si>
  <si>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</si>
  <si>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</si>
  <si>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</si>
  <si>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</si>
  <si>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</si>
  <si>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</si>
  <si>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</si>
  <si>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</si>
  <si>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</si>
  <si>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</si>
  <si>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</si>
  <si>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</si>
  <si>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</si>
  <si>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</si>
  <si>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</si>
  <si>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</si>
  <si>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</si>
  <si>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</si>
  <si>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</si>
  <si>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</si>
  <si>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</si>
  <si>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</si>
  <si>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</si>
  <si>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</si>
  <si>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</si>
  <si>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</si>
  <si>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</si>
  <si>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</si>
  <si>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</si>
  <si>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</si>
  <si>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</si>
  <si>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</si>
  <si>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</si>
  <si>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</si>
  <si>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</si>
  <si>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</si>
  <si>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</si>
  <si>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</si>
  <si>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</si>
  <si>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</si>
  <si>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</si>
  <si>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</si>
  <si>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</si>
  <si>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</si>
  <si>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</si>
  <si>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</si>
  <si>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</si>
  <si>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</si>
  <si>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</si>
  <si>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</si>
  <si>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</si>
  <si>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</si>
  <si>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</si>
  <si>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</si>
  <si>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</si>
  <si>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</si>
  <si>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</si>
  <si>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</si>
  <si>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</si>
  <si>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</si>
  <si>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</si>
  <si>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</si>
  <si>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</si>
  <si>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</si>
  <si>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</si>
  <si>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</si>
  <si>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</si>
  <si>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</si>
  <si>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</si>
  <si>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</si>
  <si>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</si>
  <si>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</si>
  <si>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</si>
  <si>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</si>
  <si>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</si>
  <si>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</si>
  <si>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</si>
  <si>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</si>
  <si>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</si>
  <si>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</si>
  <si>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</si>
  <si>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</si>
  <si>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</si>
  <si>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</si>
  <si>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</si>
  <si>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</si>
  <si>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</si>
  <si>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</si>
  <si>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</si>
  <si>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</si>
  <si>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</si>
  <si>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</si>
  <si>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</si>
  <si>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</si>
  <si>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</si>
  <si>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Pool = Staff Time % for Activites Xs Salary Expense for specific employees</t>
  </si>
  <si>
    <t>ICD-10 Implementation Cost - Consulting</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</si>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</sst>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38" fontId="31" fillId="0" borderId="26"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5"/>
      <tableStyleElement type="secondRowStripe" dxfId="624"/>
      <tableStyleElement type="firstColumnStripe" dxfId="623"/>
      <tableStyleElement type="secondColumnStripe" dxfId="6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IM/MLR%202015/MLR%202015%20Documents%20(08012016)/MLR_Template_Texas_27248_Community%20Health%20Cho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44">
          <cell r="I44">
            <v>725714</v>
          </cell>
        </row>
        <row r="45">
          <cell r="I45">
            <v>345281</v>
          </cell>
        </row>
        <row r="46">
          <cell r="I46">
            <v>2270674</v>
          </cell>
        </row>
        <row r="47">
          <cell r="I47">
            <v>574070</v>
          </cell>
        </row>
        <row r="51">
          <cell r="I51">
            <v>960960</v>
          </cell>
        </row>
        <row r="56">
          <cell r="E56">
            <v>19808</v>
          </cell>
          <cell r="Q56">
            <v>781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1" t="s">
        <v>348</v>
      </c>
      <c r="C3" s="152" t="s">
        <v>350</v>
      </c>
      <c r="F3" s="52"/>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186</v>
      </c>
    </row>
    <row r="14" spans="1:6" x14ac:dyDescent="0.2">
      <c r="B14" s="153" t="s">
        <v>51</v>
      </c>
      <c r="C14" s="486" t="s">
        <v>498</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133</v>
      </c>
    </row>
    <row r="19" spans="1:3" x14ac:dyDescent="0.2">
      <c r="A19" s="168"/>
      <c r="B19" s="155" t="s">
        <v>53</v>
      </c>
      <c r="C19" s="486" t="s">
        <v>497</v>
      </c>
    </row>
    <row r="20" spans="1:3" x14ac:dyDescent="0.2">
      <c r="A20" s="168"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Claims'!D7-'Pt 2 Premium and Claims'!D13+'Pt 2 Premium and Claims'!D14+'Pt 2 Premium and Claims'!D15+'Pt 2 Premium and Claims'!D16+'Pt 2 Premium and Claims'!D17</f>
        <v>77526332.950000003</v>
      </c>
      <c r="E5" s="218">
        <f>+'Pt 2 Premium and Claims'!E5+'Pt 2 Premium and Claims'!E6-'Pt 2 Premium and Claims'!E7-'Pt 2 Premium and Claims'!E13+'Pt 2 Premium and Claims'!E14+'Pt 2 Premium and Claims'!E15+'Pt 2 Premium and Claims'!E16+'Pt 2 Premium and Claims'!E17</f>
        <v>77526332.950000003</v>
      </c>
      <c r="F5" s="219"/>
      <c r="G5" s="219"/>
      <c r="H5" s="219"/>
      <c r="I5" s="218">
        <f>+'Pt 2 Premium and Claims'!I5+'Pt 2 Premium and Claims'!I6-'Pt 2 Premium and Claims'!I7-'Pt 2 Premium and Claims'!I13+'Pt 2 Premium and Claims'!I14+'Pt 2 Premium and Claims'!I15+'Pt 2 Premium and Claims'!I16+'Pt 2 Premium and Claims'!I17</f>
        <v>77526332.950000003</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x14ac:dyDescent="0.2">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
      <c r="A12" s="42"/>
      <c r="B12" s="244" t="s">
        <v>229</v>
      </c>
      <c r="C12" s="208"/>
      <c r="D12" s="218">
        <f>+'Pt 2 Premium and Claims'!D54</f>
        <v>84551073</v>
      </c>
      <c r="E12" s="218">
        <f>+'Pt 2 Premium and Claims'!E54</f>
        <v>80923681</v>
      </c>
      <c r="F12" s="219"/>
      <c r="G12" s="219"/>
      <c r="H12" s="219"/>
      <c r="I12" s="218">
        <f>+'Pt 2 Premium and Claims'!I54</f>
        <v>80923681</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5.5" x14ac:dyDescent="0.2">
      <c r="B13" s="245" t="s">
        <v>230</v>
      </c>
      <c r="C13" s="209" t="s">
        <v>37</v>
      </c>
      <c r="D13" s="7">
        <v>11955319</v>
      </c>
      <c r="E13" s="404">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5.5" x14ac:dyDescent="0.2">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38.25" x14ac:dyDescent="0.2">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5.5" x14ac:dyDescent="0.2">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f>+'Pt 2 Premium and Claims'!D55</f>
        <v>0</v>
      </c>
      <c r="E22" s="405">
        <f>+'Pt 2 Premium and Claims'!E55</f>
        <v>0</v>
      </c>
      <c r="F22" s="228"/>
      <c r="G22" s="228"/>
      <c r="H22" s="228"/>
      <c r="I22" s="405">
        <f>+'Pt 2 Premium and Claims'!I55</f>
        <v>0</v>
      </c>
      <c r="J22" s="227"/>
      <c r="K22" s="228"/>
      <c r="L22" s="228"/>
      <c r="M22" s="228"/>
      <c r="N22" s="228"/>
      <c r="O22" s="227"/>
      <c r="P22" s="227">
        <f>+'Pt 2 Premium and Claims'!P55</f>
        <v>0</v>
      </c>
      <c r="Q22" s="405">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x14ac:dyDescent="0.2">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5">
        <v>272941</v>
      </c>
      <c r="E37" s="4">
        <v>272941</v>
      </c>
      <c r="F37" s="4"/>
      <c r="G37" s="4"/>
      <c r="H37" s="4"/>
      <c r="I37" s="5">
        <v>272941</v>
      </c>
      <c r="J37" s="230"/>
      <c r="K37" s="231"/>
      <c r="L37" s="231"/>
      <c r="M37" s="231"/>
      <c r="N37" s="231"/>
      <c r="O37" s="230"/>
      <c r="P37" s="5">
        <v>8606</v>
      </c>
      <c r="Q37" s="4">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5">
        <v>644956</v>
      </c>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x14ac:dyDescent="0.2">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x14ac:dyDescent="0.2">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5">
        <v>725714</v>
      </c>
      <c r="E44" s="4">
        <v>725714</v>
      </c>
      <c r="F44" s="4"/>
      <c r="G44" s="4"/>
      <c r="H44" s="4"/>
      <c r="I44" s="5">
        <v>725714</v>
      </c>
      <c r="J44" s="230"/>
      <c r="K44" s="231"/>
      <c r="L44" s="231"/>
      <c r="M44" s="231"/>
      <c r="N44" s="231"/>
      <c r="O44" s="230"/>
      <c r="P44" s="5">
        <v>22882</v>
      </c>
      <c r="Q44" s="4">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5">
        <v>7428134</v>
      </c>
      <c r="AT44" s="232"/>
      <c r="AU44" s="232"/>
      <c r="AV44" s="232"/>
      <c r="AW44" s="302"/>
    </row>
    <row r="45" spans="1:49" x14ac:dyDescent="0.2">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403"/>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7">
        <v>960960</v>
      </c>
      <c r="E51" s="6">
        <v>960960</v>
      </c>
      <c r="F51" s="404"/>
      <c r="G51" s="404"/>
      <c r="H51" s="404"/>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5.5" x14ac:dyDescent="0.2">
      <c r="B53" s="245" t="s">
        <v>268</v>
      </c>
      <c r="C53" s="209" t="s">
        <v>88</v>
      </c>
      <c r="D53" s="7">
        <v>23118</v>
      </c>
      <c r="E53" s="6">
        <v>23118</v>
      </c>
      <c r="F53" s="223"/>
      <c r="G53" s="274"/>
      <c r="H53" s="274"/>
      <c r="I53" s="7">
        <v>23118</v>
      </c>
      <c r="J53" s="6"/>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3">
        <v>19808</v>
      </c>
      <c r="E56" s="2">
        <v>19808</v>
      </c>
      <c r="F56" s="2"/>
      <c r="G56" s="2"/>
      <c r="H56" s="2"/>
      <c r="I56" s="3">
        <v>19808</v>
      </c>
      <c r="J56" s="234"/>
      <c r="K56" s="235"/>
      <c r="L56" s="235"/>
      <c r="M56" s="235"/>
      <c r="N56" s="235"/>
      <c r="O56" s="234"/>
      <c r="P56" s="3">
        <v>781</v>
      </c>
      <c r="Q56" s="2">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3">
        <v>260937</v>
      </c>
      <c r="AT56" s="236"/>
      <c r="AU56" s="236"/>
      <c r="AV56" s="236"/>
      <c r="AW56" s="294"/>
    </row>
    <row r="57" spans="2:49" x14ac:dyDescent="0.2">
      <c r="B57" s="251" t="s">
        <v>272</v>
      </c>
      <c r="C57" s="209" t="s">
        <v>25</v>
      </c>
      <c r="D57" s="1">
        <v>31991</v>
      </c>
      <c r="E57" s="489">
        <v>31991</v>
      </c>
      <c r="F57" s="489"/>
      <c r="G57" s="489"/>
      <c r="H57" s="489"/>
      <c r="I57" s="1">
        <v>31991</v>
      </c>
      <c r="J57" s="237"/>
      <c r="K57" s="238"/>
      <c r="L57" s="238"/>
      <c r="M57" s="238"/>
      <c r="N57" s="238"/>
      <c r="O57" s="237"/>
      <c r="P57" s="1">
        <v>1705</v>
      </c>
      <c r="Q57" s="489">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1">
        <v>260937</v>
      </c>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1">
        <v>1</v>
      </c>
      <c r="Q58" s="489">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1"/>
      <c r="AT58" s="239"/>
      <c r="AU58" s="239"/>
      <c r="AV58" s="239"/>
      <c r="AW58" s="295"/>
    </row>
    <row r="59" spans="2:49" x14ac:dyDescent="0.2">
      <c r="B59" s="251" t="s">
        <v>274</v>
      </c>
      <c r="C59" s="209" t="s">
        <v>27</v>
      </c>
      <c r="D59" s="1">
        <v>382268</v>
      </c>
      <c r="E59" s="489">
        <v>382268</v>
      </c>
      <c r="F59" s="489"/>
      <c r="G59" s="489"/>
      <c r="H59" s="489"/>
      <c r="I59" s="1">
        <v>382268</v>
      </c>
      <c r="J59" s="237"/>
      <c r="K59" s="238"/>
      <c r="L59" s="238"/>
      <c r="M59" s="238"/>
      <c r="N59" s="238"/>
      <c r="O59" s="237"/>
      <c r="P59" s="1">
        <v>6575</v>
      </c>
      <c r="Q59" s="489">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1">
        <v>3171822</v>
      </c>
      <c r="AT59" s="239"/>
      <c r="AU59" s="239"/>
      <c r="AV59" s="239"/>
      <c r="AW59" s="295"/>
    </row>
    <row r="60" spans="2:49" x14ac:dyDescent="0.2">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D52:O52 J51:O51 R37:AD37 J44:O46 R44:AD46 R51:AD52">
    <cfRule type="cellIs" dxfId="621" priority="66" stopIfTrue="1" operator="lessThan">
      <formula>0</formula>
    </cfRule>
  </conditionalFormatting>
  <conditionalFormatting sqref="G7:I7 E14:F15 D6:D10 D17:D21 F13">
    <cfRule type="cellIs" dxfId="620" priority="128" stopIfTrue="1" operator="lessThan">
      <formula>0</formula>
    </cfRule>
  </conditionalFormatting>
  <conditionalFormatting sqref="AI34:AI35">
    <cfRule type="cellIs" dxfId="619" priority="83" stopIfTrue="1" operator="lessThan">
      <formula>0</formula>
    </cfRule>
  </conditionalFormatting>
  <conditionalFormatting sqref="AQ56:AR57 AQ59:AR59 AN59 AN56:AN57">
    <cfRule type="cellIs" dxfId="618" priority="33" stopIfTrue="1" operator="lessThan">
      <formula>0</formula>
    </cfRule>
  </conditionalFormatting>
  <conditionalFormatting sqref="M7:O7 J6:J10">
    <cfRule type="cellIs" dxfId="617" priority="125" stopIfTrue="1" operator="lessThan">
      <formula>0</formula>
    </cfRule>
  </conditionalFormatting>
  <conditionalFormatting sqref="S7:T7 P6:P10">
    <cfRule type="cellIs" dxfId="616" priority="123" stopIfTrue="1" operator="lessThan">
      <formula>0</formula>
    </cfRule>
  </conditionalFormatting>
  <conditionalFormatting sqref="U6:U10">
    <cfRule type="cellIs" dxfId="615" priority="122" stopIfTrue="1" operator="lessThan">
      <formula>0</formula>
    </cfRule>
  </conditionalFormatting>
  <conditionalFormatting sqref="X6:X10">
    <cfRule type="cellIs" dxfId="614" priority="121" stopIfTrue="1" operator="lessThan">
      <formula>0</formula>
    </cfRule>
  </conditionalFormatting>
  <conditionalFormatting sqref="AA6:AA10">
    <cfRule type="cellIs" dxfId="613" priority="120" stopIfTrue="1" operator="lessThan">
      <formula>0</formula>
    </cfRule>
  </conditionalFormatting>
  <conditionalFormatting sqref="AD6:AD10">
    <cfRule type="cellIs" dxfId="612" priority="119" stopIfTrue="1" operator="lessThan">
      <formula>0</formula>
    </cfRule>
  </conditionalFormatting>
  <conditionalFormatting sqref="AI6:AI10">
    <cfRule type="cellIs" dxfId="611" priority="118" stopIfTrue="1" operator="lessThan">
      <formula>0</formula>
    </cfRule>
  </conditionalFormatting>
  <conditionalFormatting sqref="AT6:AT10">
    <cfRule type="cellIs" dxfId="610" priority="115" stopIfTrue="1" operator="lessThan">
      <formula>0</formula>
    </cfRule>
  </conditionalFormatting>
  <conditionalFormatting sqref="AS6:AS10">
    <cfRule type="cellIs" dxfId="609" priority="116" stopIfTrue="1" operator="lessThan">
      <formula>0</formula>
    </cfRule>
  </conditionalFormatting>
  <conditionalFormatting sqref="AU6:AU10">
    <cfRule type="cellIs" dxfId="608" priority="114" stopIfTrue="1" operator="lessThan">
      <formula>0</formula>
    </cfRule>
  </conditionalFormatting>
  <conditionalFormatting sqref="I14:I15">
    <cfRule type="cellIs" dxfId="607" priority="113" stopIfTrue="1" operator="lessThan">
      <formula>0</formula>
    </cfRule>
  </conditionalFormatting>
  <conditionalFormatting sqref="K13:L15 J13:J21">
    <cfRule type="cellIs" dxfId="606" priority="112" stopIfTrue="1" operator="lessThan">
      <formula>0</formula>
    </cfRule>
  </conditionalFormatting>
  <conditionalFormatting sqref="O13:O15">
    <cfRule type="cellIs" dxfId="605" priority="111" stopIfTrue="1" operator="lessThan">
      <formula>0</formula>
    </cfRule>
  </conditionalFormatting>
  <conditionalFormatting sqref="V13:V15 U13:U21">
    <cfRule type="cellIs" dxfId="604" priority="109" stopIfTrue="1" operator="lessThan">
      <formula>0</formula>
    </cfRule>
  </conditionalFormatting>
  <conditionalFormatting sqref="W13:W15">
    <cfRule type="cellIs" dxfId="603" priority="108" stopIfTrue="1" operator="lessThan">
      <formula>0</formula>
    </cfRule>
  </conditionalFormatting>
  <conditionalFormatting sqref="Y13:Y15 X13:X21">
    <cfRule type="cellIs" dxfId="602" priority="107" stopIfTrue="1" operator="lessThan">
      <formula>0</formula>
    </cfRule>
  </conditionalFormatting>
  <conditionalFormatting sqref="Z13:Z15">
    <cfRule type="cellIs" dxfId="601" priority="106" stopIfTrue="1" operator="lessThan">
      <formula>0</formula>
    </cfRule>
  </conditionalFormatting>
  <conditionalFormatting sqref="AB13:AB15 AA13:AA21">
    <cfRule type="cellIs" dxfId="600" priority="105" stopIfTrue="1" operator="lessThan">
      <formula>0</formula>
    </cfRule>
  </conditionalFormatting>
  <conditionalFormatting sqref="AC13:AC15">
    <cfRule type="cellIs" dxfId="599" priority="104" stopIfTrue="1" operator="lessThan">
      <formula>0</formula>
    </cfRule>
  </conditionalFormatting>
  <conditionalFormatting sqref="AD13:AD21">
    <cfRule type="cellIs" dxfId="598" priority="103" stopIfTrue="1" operator="lessThan">
      <formula>0</formula>
    </cfRule>
  </conditionalFormatting>
  <conditionalFormatting sqref="AI13:AI21">
    <cfRule type="cellIs" dxfId="597" priority="102" stopIfTrue="1" operator="lessThan">
      <formula>0</formula>
    </cfRule>
  </conditionalFormatting>
  <conditionalFormatting sqref="AT13:AT21">
    <cfRule type="cellIs" dxfId="596" priority="99" stopIfTrue="1" operator="lessThan">
      <formula>0</formula>
    </cfRule>
  </conditionalFormatting>
  <conditionalFormatting sqref="AS17:AS21">
    <cfRule type="cellIs" dxfId="595" priority="100" stopIfTrue="1" operator="lessThan">
      <formula>0</formula>
    </cfRule>
  </conditionalFormatting>
  <conditionalFormatting sqref="AU13:AU21">
    <cfRule type="cellIs" dxfId="594" priority="98" stopIfTrue="1" operator="lessThan">
      <formula>0</formula>
    </cfRule>
  </conditionalFormatting>
  <conditionalFormatting sqref="F53">
    <cfRule type="cellIs" dxfId="593" priority="91" stopIfTrue="1" operator="lessThan">
      <formula>0</formula>
    </cfRule>
  </conditionalFormatting>
  <conditionalFormatting sqref="K53:L53">
    <cfRule type="cellIs" dxfId="592" priority="89" stopIfTrue="1" operator="lessThan">
      <formula>0</formula>
    </cfRule>
  </conditionalFormatting>
  <conditionalFormatting sqref="O53">
    <cfRule type="cellIs" dxfId="591" priority="88" stopIfTrue="1" operator="lessThan">
      <formula>0</formula>
    </cfRule>
  </conditionalFormatting>
  <conditionalFormatting sqref="R53">
    <cfRule type="cellIs" dxfId="590" priority="87" stopIfTrue="1" operator="lessThan">
      <formula>0</formula>
    </cfRule>
  </conditionalFormatting>
  <conditionalFormatting sqref="U53:AD53">
    <cfRule type="cellIs" dxfId="589" priority="86" stopIfTrue="1" operator="lessThan">
      <formula>0</formula>
    </cfRule>
  </conditionalFormatting>
  <conditionalFormatting sqref="AI25:AI28">
    <cfRule type="cellIs" dxfId="588" priority="85" stopIfTrue="1" operator="lessThan">
      <formula>0</formula>
    </cfRule>
  </conditionalFormatting>
  <conditionalFormatting sqref="AI30:AI32">
    <cfRule type="cellIs" dxfId="587" priority="84" stopIfTrue="1" operator="lessThan">
      <formula>0</formula>
    </cfRule>
  </conditionalFormatting>
  <conditionalFormatting sqref="AN25:AR28">
    <cfRule type="cellIs" dxfId="586" priority="82" stopIfTrue="1" operator="lessThan">
      <formula>0</formula>
    </cfRule>
  </conditionalFormatting>
  <conditionalFormatting sqref="AN30:AR32">
    <cfRule type="cellIs" dxfId="585" priority="81" stopIfTrue="1" operator="lessThan">
      <formula>0</formula>
    </cfRule>
  </conditionalFormatting>
  <conditionalFormatting sqref="AN34:AR35">
    <cfRule type="cellIs" dxfId="584" priority="80" stopIfTrue="1" operator="lessThan">
      <formula>0</formula>
    </cfRule>
  </conditionalFormatting>
  <conditionalFormatting sqref="AS25:AV26 AS27:AU27">
    <cfRule type="cellIs" dxfId="583" priority="79" stopIfTrue="1" operator="lessThan">
      <formula>0</formula>
    </cfRule>
  </conditionalFormatting>
  <conditionalFormatting sqref="AS28:AV28">
    <cfRule type="cellIs" dxfId="582" priority="78" stopIfTrue="1" operator="lessThan">
      <formula>0</formula>
    </cfRule>
  </conditionalFormatting>
  <conditionalFormatting sqref="AS32:AV32 AT30:AV31">
    <cfRule type="cellIs" dxfId="581" priority="77" stopIfTrue="1" operator="lessThan">
      <formula>0</formula>
    </cfRule>
  </conditionalFormatting>
  <conditionalFormatting sqref="AI44:AI47">
    <cfRule type="cellIs" dxfId="580" priority="76" stopIfTrue="1" operator="lessThan">
      <formula>0</formula>
    </cfRule>
  </conditionalFormatting>
  <conditionalFormatting sqref="AI49:AI52">
    <cfRule type="cellIs" dxfId="579" priority="75" stopIfTrue="1" operator="lessThan">
      <formula>0</formula>
    </cfRule>
  </conditionalFormatting>
  <conditionalFormatting sqref="AI53">
    <cfRule type="cellIs" dxfId="578" priority="74" stopIfTrue="1" operator="lessThan">
      <formula>0</formula>
    </cfRule>
  </conditionalFormatting>
  <conditionalFormatting sqref="AI37:AI42">
    <cfRule type="cellIs" dxfId="577" priority="73" stopIfTrue="1" operator="lessThan">
      <formula>0</formula>
    </cfRule>
  </conditionalFormatting>
  <conditionalFormatting sqref="AN37:AR42">
    <cfRule type="cellIs" dxfId="576" priority="72" stopIfTrue="1" operator="lessThan">
      <formula>0</formula>
    </cfRule>
  </conditionalFormatting>
  <conditionalFormatting sqref="AN44:AR47">
    <cfRule type="cellIs" dxfId="575" priority="71" stopIfTrue="1" operator="lessThan">
      <formula>0</formula>
    </cfRule>
  </conditionalFormatting>
  <conditionalFormatting sqref="AN49:AR52">
    <cfRule type="cellIs" dxfId="574" priority="70" stopIfTrue="1" operator="lessThan">
      <formula>0</formula>
    </cfRule>
  </conditionalFormatting>
  <conditionalFormatting sqref="AN53:AP53">
    <cfRule type="cellIs" dxfId="573" priority="69" stopIfTrue="1" operator="lessThan">
      <formula>0</formula>
    </cfRule>
  </conditionalFormatting>
  <conditionalFormatting sqref="AS38:AS42">
    <cfRule type="cellIs" dxfId="572" priority="68" stopIfTrue="1" operator="lessThan">
      <formula>0</formula>
    </cfRule>
  </conditionalFormatting>
  <conditionalFormatting sqref="AT37:AT42">
    <cfRule type="cellIs" dxfId="571" priority="64" stopIfTrue="1" operator="lessThan">
      <formula>0</formula>
    </cfRule>
  </conditionalFormatting>
  <conditionalFormatting sqref="AT44:AT47">
    <cfRule type="cellIs" dxfId="570" priority="63" stopIfTrue="1" operator="lessThan">
      <formula>0</formula>
    </cfRule>
  </conditionalFormatting>
  <conditionalFormatting sqref="AT49:AT52">
    <cfRule type="cellIs" dxfId="569" priority="62" stopIfTrue="1" operator="lessThan">
      <formula>0</formula>
    </cfRule>
  </conditionalFormatting>
  <conditionalFormatting sqref="AT53">
    <cfRule type="cellIs" dxfId="568" priority="61" stopIfTrue="1" operator="lessThan">
      <formula>0</formula>
    </cfRule>
  </conditionalFormatting>
  <conditionalFormatting sqref="AU37:AU42">
    <cfRule type="cellIs" dxfId="567" priority="60" stopIfTrue="1" operator="lessThan">
      <formula>0</formula>
    </cfRule>
  </conditionalFormatting>
  <conditionalFormatting sqref="AU44:AU47">
    <cfRule type="cellIs" dxfId="566" priority="59" stopIfTrue="1" operator="lessThan">
      <formula>0</formula>
    </cfRule>
  </conditionalFormatting>
  <conditionalFormatting sqref="AU49:AU52">
    <cfRule type="cellIs" dxfId="565" priority="58" stopIfTrue="1" operator="lessThan">
      <formula>0</formula>
    </cfRule>
  </conditionalFormatting>
  <conditionalFormatting sqref="AU53">
    <cfRule type="cellIs" dxfId="564" priority="57" stopIfTrue="1" operator="lessThan">
      <formula>0</formula>
    </cfRule>
  </conditionalFormatting>
  <conditionalFormatting sqref="AV37:AV42">
    <cfRule type="cellIs" dxfId="563" priority="56" stopIfTrue="1" operator="lessThan">
      <formula>0</formula>
    </cfRule>
  </conditionalFormatting>
  <conditionalFormatting sqref="AV44:AV47">
    <cfRule type="cellIs" dxfId="562" priority="55" stopIfTrue="1" operator="lessThan">
      <formula>0</formula>
    </cfRule>
  </conditionalFormatting>
  <conditionalFormatting sqref="AV49:AV52">
    <cfRule type="cellIs" dxfId="561" priority="54" stopIfTrue="1" operator="lessThan">
      <formula>0</formula>
    </cfRule>
  </conditionalFormatting>
  <conditionalFormatting sqref="AV53">
    <cfRule type="cellIs" dxfId="560" priority="53" stopIfTrue="1" operator="lessThan">
      <formula>0</formula>
    </cfRule>
  </conditionalFormatting>
  <conditionalFormatting sqref="AS35:AV35">
    <cfRule type="cellIs" dxfId="559" priority="52" stopIfTrue="1" operator="lessThan">
      <formula>0</formula>
    </cfRule>
  </conditionalFormatting>
  <conditionalFormatting sqref="AV34">
    <cfRule type="cellIs" dxfId="558" priority="51" stopIfTrue="1" operator="lessThan">
      <formula>0</formula>
    </cfRule>
  </conditionalFormatting>
  <conditionalFormatting sqref="AT34">
    <cfRule type="cellIs" dxfId="557" priority="50" stopIfTrue="1" operator="lessThan">
      <formula>0</formula>
    </cfRule>
  </conditionalFormatting>
  <conditionalFormatting sqref="AW61:AW62">
    <cfRule type="cellIs" dxfId="556" priority="49" stopIfTrue="1" operator="lessThan">
      <formula>0</formula>
    </cfRule>
  </conditionalFormatting>
  <conditionalFormatting sqref="M56:O57 J56:J57">
    <cfRule type="cellIs" dxfId="555" priority="48" stopIfTrue="1" operator="lessThan">
      <formula>0</formula>
    </cfRule>
  </conditionalFormatting>
  <conditionalFormatting sqref="M58:O59 J58:J59">
    <cfRule type="cellIs" dxfId="554" priority="46" stopIfTrue="1" operator="lessThan">
      <formula>0</formula>
    </cfRule>
  </conditionalFormatting>
  <conditionalFormatting sqref="S56:U57">
    <cfRule type="cellIs" dxfId="553" priority="44" stopIfTrue="1" operator="lessThan">
      <formula>0</formula>
    </cfRule>
  </conditionalFormatting>
  <conditionalFormatting sqref="V56:W57">
    <cfRule type="cellIs" dxfId="552" priority="43" stopIfTrue="1" operator="lessThan">
      <formula>0</formula>
    </cfRule>
  </conditionalFormatting>
  <conditionalFormatting sqref="S59:U59">
    <cfRule type="cellIs" dxfId="551" priority="42" stopIfTrue="1" operator="lessThan">
      <formula>0</formula>
    </cfRule>
  </conditionalFormatting>
  <conditionalFormatting sqref="V59:W59">
    <cfRule type="cellIs" dxfId="550" priority="41" stopIfTrue="1" operator="lessThan">
      <formula>0</formula>
    </cfRule>
  </conditionalFormatting>
  <conditionalFormatting sqref="S58:T58">
    <cfRule type="cellIs" dxfId="549" priority="40" stopIfTrue="1" operator="lessThan">
      <formula>0</formula>
    </cfRule>
  </conditionalFormatting>
  <conditionalFormatting sqref="X56:X57">
    <cfRule type="cellIs" dxfId="548" priority="39" stopIfTrue="1" operator="lessThan">
      <formula>0</formula>
    </cfRule>
  </conditionalFormatting>
  <conditionalFormatting sqref="X59">
    <cfRule type="cellIs" dxfId="547" priority="38" stopIfTrue="1" operator="lessThan">
      <formula>0</formula>
    </cfRule>
  </conditionalFormatting>
  <conditionalFormatting sqref="X58">
    <cfRule type="cellIs" dxfId="546" priority="37" stopIfTrue="1" operator="lessThan">
      <formula>0</formula>
    </cfRule>
  </conditionalFormatting>
  <conditionalFormatting sqref="AA56:AA57">
    <cfRule type="cellIs" dxfId="545" priority="36" stopIfTrue="1" operator="lessThan">
      <formula>0</formula>
    </cfRule>
  </conditionalFormatting>
  <conditionalFormatting sqref="AA59">
    <cfRule type="cellIs" dxfId="544" priority="35" stopIfTrue="1" operator="lessThan">
      <formula>0</formula>
    </cfRule>
  </conditionalFormatting>
  <conditionalFormatting sqref="AA58">
    <cfRule type="cellIs" dxfId="543" priority="34" stopIfTrue="1" operator="lessThan">
      <formula>0</formula>
    </cfRule>
  </conditionalFormatting>
  <conditionalFormatting sqref="Q14:R15 P14:P21 R13">
    <cfRule type="cellIs" dxfId="542" priority="110" stopIfTrue="1" operator="lessThan">
      <formula>0</formula>
    </cfRule>
  </conditionalFormatting>
  <conditionalFormatting sqref="AQ7:AR7 AO13:AP15 AN6:AN10 AN13:AN21">
    <cfRule type="cellIs" dxfId="541" priority="32" stopIfTrue="1" operator="lessThan">
      <formula>0</formula>
    </cfRule>
  </conditionalFormatting>
  <conditionalFormatting sqref="AU34">
    <cfRule type="cellIs" dxfId="540" priority="31" stopIfTrue="1" operator="lessThan">
      <formula>0</formula>
    </cfRule>
  </conditionalFormatting>
  <conditionalFormatting sqref="D13:D16">
    <cfRule type="cellIs" dxfId="539" priority="30" stopIfTrue="1" operator="lessThan">
      <formula>0</formula>
    </cfRule>
  </conditionalFormatting>
  <conditionalFormatting sqref="E13">
    <cfRule type="cellIs" dxfId="538" priority="29" stopIfTrue="1" operator="lessThan">
      <formula>0</formula>
    </cfRule>
  </conditionalFormatting>
  <conditionalFormatting sqref="I13">
    <cfRule type="cellIs" dxfId="537" priority="28" stopIfTrue="1" operator="lessThan">
      <formula>0</formula>
    </cfRule>
  </conditionalFormatting>
  <conditionalFormatting sqref="D26:I28">
    <cfRule type="cellIs" dxfId="536" priority="27" stopIfTrue="1" operator="lessThan">
      <formula>0</formula>
    </cfRule>
  </conditionalFormatting>
  <conditionalFormatting sqref="D31:I31">
    <cfRule type="cellIs" dxfId="535" priority="26" stopIfTrue="1" operator="lessThan">
      <formula>0</formula>
    </cfRule>
  </conditionalFormatting>
  <conditionalFormatting sqref="D34:I34">
    <cfRule type="cellIs" dxfId="534" priority="25" stopIfTrue="1" operator="lessThan">
      <formula>0</formula>
    </cfRule>
  </conditionalFormatting>
  <conditionalFormatting sqref="D37:I37">
    <cfRule type="cellIs" dxfId="533" priority="24" stopIfTrue="1" operator="lessThan">
      <formula>0</formula>
    </cfRule>
  </conditionalFormatting>
  <conditionalFormatting sqref="D44:I47">
    <cfRule type="cellIs" dxfId="532" priority="23" stopIfTrue="1" operator="lessThan">
      <formula>0</formula>
    </cfRule>
  </conditionalFormatting>
  <conditionalFormatting sqref="F51:H51">
    <cfRule type="cellIs" dxfId="531" priority="22" stopIfTrue="1" operator="lessThan">
      <formula>0</formula>
    </cfRule>
  </conditionalFormatting>
  <conditionalFormatting sqref="D51:E51">
    <cfRule type="cellIs" dxfId="530" priority="21" stopIfTrue="1" operator="lessThan">
      <formula>0</formula>
    </cfRule>
  </conditionalFormatting>
  <conditionalFormatting sqref="I51">
    <cfRule type="cellIs" dxfId="529" priority="20" stopIfTrue="1" operator="lessThan">
      <formula>0</formula>
    </cfRule>
  </conditionalFormatting>
  <conditionalFormatting sqref="D53:E53">
    <cfRule type="cellIs" dxfId="528" priority="19" stopIfTrue="1" operator="lessThan">
      <formula>0</formula>
    </cfRule>
  </conditionalFormatting>
  <conditionalFormatting sqref="I53:J53">
    <cfRule type="cellIs" dxfId="527" priority="18" stopIfTrue="1" operator="lessThan">
      <formula>0</formula>
    </cfRule>
  </conditionalFormatting>
  <conditionalFormatting sqref="G56:I57 D56:D57">
    <cfRule type="cellIs" dxfId="526" priority="17" stopIfTrue="1" operator="lessThan">
      <formula>0</formula>
    </cfRule>
  </conditionalFormatting>
  <conditionalFormatting sqref="G59:I59 D59">
    <cfRule type="cellIs" dxfId="525" priority="16" stopIfTrue="1" operator="lessThan">
      <formula>0</formula>
    </cfRule>
  </conditionalFormatting>
  <conditionalFormatting sqref="P13:Q13">
    <cfRule type="cellIs" dxfId="524" priority="15" stopIfTrue="1" operator="lessThan">
      <formula>0</formula>
    </cfRule>
  </conditionalFormatting>
  <conditionalFormatting sqref="P37:Q37">
    <cfRule type="cellIs" dxfId="523" priority="14" stopIfTrue="1" operator="lessThan">
      <formula>0</formula>
    </cfRule>
  </conditionalFormatting>
  <conditionalFormatting sqref="P44:Q46">
    <cfRule type="cellIs" dxfId="522" priority="13" stopIfTrue="1" operator="lessThan">
      <formula>0</formula>
    </cfRule>
  </conditionalFormatting>
  <conditionalFormatting sqref="P51:Q52">
    <cfRule type="cellIs" dxfId="521" priority="11" stopIfTrue="1" operator="lessThan">
      <formula>0</formula>
    </cfRule>
  </conditionalFormatting>
  <conditionalFormatting sqref="P53:Q53">
    <cfRule type="cellIs" dxfId="520" priority="12" stopIfTrue="1" operator="lessThan">
      <formula>0</formula>
    </cfRule>
  </conditionalFormatting>
  <conditionalFormatting sqref="P56:P57">
    <cfRule type="cellIs" dxfId="519" priority="10" stopIfTrue="1" operator="lessThan">
      <formula>0</formula>
    </cfRule>
  </conditionalFormatting>
  <conditionalFormatting sqref="P59">
    <cfRule type="cellIs" dxfId="518" priority="9" stopIfTrue="1" operator="lessThan">
      <formula>0</formula>
    </cfRule>
  </conditionalFormatting>
  <conditionalFormatting sqref="P58">
    <cfRule type="cellIs" dxfId="517" priority="8" stopIfTrue="1" operator="lessThan">
      <formula>0</formula>
    </cfRule>
  </conditionalFormatting>
  <conditionalFormatting sqref="AS13:AS16">
    <cfRule type="cellIs" dxfId="516" priority="7" stopIfTrue="1" operator="lessThan">
      <formula>0</formula>
    </cfRule>
  </conditionalFormatting>
  <conditionalFormatting sqref="AS30:AS31">
    <cfRule type="cellIs" dxfId="515" priority="6" stopIfTrue="1" operator="lessThan">
      <formula>0</formula>
    </cfRule>
  </conditionalFormatting>
  <conditionalFormatting sqref="AS37">
    <cfRule type="cellIs" dxfId="514" priority="5" stopIfTrue="1" operator="lessThan">
      <formula>0</formula>
    </cfRule>
  </conditionalFormatting>
  <conditionalFormatting sqref="AS47">
    <cfRule type="cellIs" dxfId="513" priority="4" stopIfTrue="1" operator="lessThan">
      <formula>0</formula>
    </cfRule>
  </conditionalFormatting>
  <conditionalFormatting sqref="AS44:AS46">
    <cfRule type="cellIs" dxfId="512" priority="3" stopIfTrue="1" operator="lessThan">
      <formula>0</formula>
    </cfRule>
  </conditionalFormatting>
  <conditionalFormatting sqref="AS51:AS52">
    <cfRule type="cellIs" dxfId="511" priority="2" stopIfTrue="1" operator="lessThan">
      <formula>0</formula>
    </cfRule>
  </conditionalFormatting>
  <conditionalFormatting sqref="AS53">
    <cfRule type="cellIs" dxfId="51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111532347.95</v>
      </c>
      <c r="E5" s="332">
        <v>107688724.95</v>
      </c>
      <c r="F5" s="332"/>
      <c r="G5" s="334"/>
      <c r="H5" s="334"/>
      <c r="I5" s="331">
        <v>107688724.95</v>
      </c>
      <c r="J5" s="331"/>
      <c r="K5" s="332"/>
      <c r="L5" s="332"/>
      <c r="M5" s="332"/>
      <c r="N5" s="332"/>
      <c r="O5" s="331"/>
      <c r="P5" s="408">
        <v>2388437</v>
      </c>
      <c r="Q5" s="409">
        <v>2388437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5">
        <v>775368003</v>
      </c>
      <c r="AT5" s="333"/>
      <c r="AU5" s="333"/>
      <c r="AV5" s="375"/>
      <c r="AW5" s="379"/>
    </row>
    <row r="6" spans="2:49" x14ac:dyDescent="0.2">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v>5341921</v>
      </c>
      <c r="E15" s="325">
        <v>5341921</v>
      </c>
      <c r="F15" s="325"/>
      <c r="G15" s="325"/>
      <c r="H15" s="325"/>
      <c r="I15" s="324">
        <v>5341921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-36084528</v>
      </c>
      <c r="E16" s="325">
        <v>-36084528</v>
      </c>
      <c r="F16" s="325"/>
      <c r="G16" s="325"/>
      <c r="H16" s="325"/>
      <c r="I16" s="324">
        <v>-36084528</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1600338.52</v>
      </c>
      <c r="E18" s="325">
        <v>1600338.52</v>
      </c>
      <c r="F18" s="325"/>
      <c r="G18" s="325"/>
      <c r="H18" s="325"/>
      <c r="I18" s="403">
        <v>1600338.52</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7">
        <v>2316931</v>
      </c>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2" customFormat="1" ht="25.5" x14ac:dyDescent="0.2">
      <c r="B20" s="351" t="s">
        <v>430</v>
      </c>
      <c r="C20" s="337"/>
      <c r="D20" s="324">
        <v>81496748</v>
      </c>
      <c r="E20" s="325">
        <v>81496748</v>
      </c>
      <c r="F20" s="325"/>
      <c r="G20" s="325"/>
      <c r="H20" s="325"/>
      <c r="I20" s="324">
        <v>81496748</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7">
        <v>74369861</v>
      </c>
      <c r="E23" s="368"/>
      <c r="F23" s="368"/>
      <c r="G23" s="368"/>
      <c r="H23" s="368"/>
      <c r="I23" s="370"/>
      <c r="J23" s="324"/>
      <c r="K23" s="368"/>
      <c r="L23" s="368"/>
      <c r="M23" s="368"/>
      <c r="N23" s="368"/>
      <c r="O23" s="370"/>
      <c r="P23" s="7">
        <v>1426185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7">
        <v>700948847</v>
      </c>
      <c r="AT23" s="327"/>
      <c r="AU23" s="327"/>
      <c r="AV23" s="374"/>
      <c r="AW23" s="380"/>
    </row>
    <row r="24" spans="2:49" ht="28.5" customHeight="1" x14ac:dyDescent="0.2">
      <c r="B24" s="351" t="s">
        <v>114</v>
      </c>
      <c r="C24" s="337"/>
      <c r="D24" s="371"/>
      <c r="E24" s="6">
        <v>79194975</v>
      </c>
      <c r="F24" s="6"/>
      <c r="G24" s="6"/>
      <c r="H24" s="6"/>
      <c r="I24" s="6">
        <v>79194975</v>
      </c>
      <c r="J24" s="371"/>
      <c r="K24" s="325"/>
      <c r="L24" s="325"/>
      <c r="M24" s="325"/>
      <c r="N24" s="325"/>
      <c r="O24" s="324"/>
      <c r="P24" s="371"/>
      <c r="Q24" s="6">
        <v>1468970.5175581626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2"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ht="25.5" x14ac:dyDescent="0.2">
      <c r="B26" s="351" t="s">
        <v>110</v>
      </c>
      <c r="C26" s="337" t="s">
        <v>0</v>
      </c>
      <c r="D26" s="7">
        <v>10392315</v>
      </c>
      <c r="E26" s="368"/>
      <c r="F26" s="368"/>
      <c r="G26" s="368"/>
      <c r="H26" s="368"/>
      <c r="I26" s="370"/>
      <c r="J26" s="324"/>
      <c r="K26" s="368"/>
      <c r="L26" s="368"/>
      <c r="M26" s="368"/>
      <c r="N26" s="368"/>
      <c r="O26" s="370"/>
      <c r="P26" s="7">
        <v>304336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7">
        <v>62290118</v>
      </c>
      <c r="AT26" s="327"/>
      <c r="AU26" s="327"/>
      <c r="AV26" s="374"/>
      <c r="AW26" s="380"/>
    </row>
    <row r="27" spans="2:49" s="12" customFormat="1" ht="25.5" x14ac:dyDescent="0.2">
      <c r="B27" s="351" t="s">
        <v>85</v>
      </c>
      <c r="C27" s="337"/>
      <c r="D27" s="371"/>
      <c r="E27" s="6">
        <v>1728706</v>
      </c>
      <c r="F27" s="6"/>
      <c r="G27" s="6"/>
      <c r="H27" s="6"/>
      <c r="I27" s="7">
        <v>1728706</v>
      </c>
      <c r="J27" s="371"/>
      <c r="K27" s="325"/>
      <c r="L27" s="325"/>
      <c r="M27" s="325"/>
      <c r="N27" s="325"/>
      <c r="O27" s="324"/>
      <c r="P27" s="371"/>
      <c r="Q27" s="6">
        <v>34739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7">
        <v>211103</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7">
        <v>63446841</v>
      </c>
      <c r="AT28" s="327"/>
      <c r="AU28" s="327"/>
      <c r="AV28" s="374"/>
      <c r="AW28" s="380"/>
    </row>
    <row r="29" spans="2:49" s="12"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2"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2"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2"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2"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7">
        <v>4121878</v>
      </c>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7">
        <v>2791749</v>
      </c>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7">
        <v>2242677</v>
      </c>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2"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2"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9" customFormat="1" x14ac:dyDescent="0.2">
      <c r="B54" s="354" t="s">
        <v>302</v>
      </c>
      <c r="C54" s="340" t="s">
        <v>77</v>
      </c>
      <c r="D54" s="328">
        <f>+D23+D26-D28</f>
        <v>84551073</v>
      </c>
      <c r="E54" s="329">
        <f>+E24+E27</f>
        <v>80923681</v>
      </c>
      <c r="F54" s="329"/>
      <c r="G54" s="329"/>
      <c r="H54" s="329"/>
      <c r="I54" s="406">
        <f>+I24+I27</f>
        <v>80923681</v>
      </c>
      <c r="J54" s="328"/>
      <c r="K54" s="329"/>
      <c r="L54" s="329"/>
      <c r="M54" s="329"/>
      <c r="N54" s="329"/>
      <c r="O54" s="328"/>
      <c r="P54" s="328">
        <f>P23+P26-P28</f>
        <v>1730521</v>
      </c>
      <c r="Q54" s="329">
        <f>+Q24+Q27</f>
        <v>1503709.5175581626</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f>AS23+AS26-AS28+AS45+AS46-AS47</f>
        <v>704463074</v>
      </c>
      <c r="AT54" s="330"/>
      <c r="AU54" s="330"/>
      <c r="AV54" s="374"/>
      <c r="AW54" s="380"/>
    </row>
    <row r="55" spans="2:49" ht="25.5" x14ac:dyDescent="0.2">
      <c r="B55" s="354" t="s">
        <v>493</v>
      </c>
      <c r="C55" s="341" t="s">
        <v>28</v>
      </c>
      <c r="D55" s="328">
        <f>D57</f>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v>0</v>
      </c>
      <c r="AT55" s="330"/>
      <c r="AU55" s="330"/>
      <c r="AV55" s="374"/>
      <c r="AW55" s="380"/>
    </row>
    <row r="56" spans="2:49" ht="11.85" customHeight="1" x14ac:dyDescent="0.2">
      <c r="B56" s="349" t="s">
        <v>120</v>
      </c>
      <c r="C56" s="341" t="s">
        <v>412</v>
      </c>
      <c r="D56" s="324">
        <v>725714</v>
      </c>
      <c r="E56" s="325">
        <v>725714</v>
      </c>
      <c r="F56" s="325"/>
      <c r="G56" s="325"/>
      <c r="H56" s="325"/>
      <c r="I56" s="324">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7">
        <v>7428134</v>
      </c>
      <c r="AT56" s="327"/>
      <c r="AU56" s="327"/>
      <c r="AV56" s="327"/>
      <c r="AW56" s="380"/>
    </row>
    <row r="57" spans="2:49" x14ac:dyDescent="0.2">
      <c r="B57" s="349" t="s">
        <v>121</v>
      </c>
      <c r="C57" s="341" t="s">
        <v>29</v>
      </c>
      <c r="D57" s="324">
        <v>0</v>
      </c>
      <c r="E57" s="325">
        <v>0</v>
      </c>
      <c r="F57" s="325"/>
      <c r="G57" s="325"/>
      <c r="H57" s="325"/>
      <c r="I57" s="324">
        <v>0</v>
      </c>
      <c r="J57" s="324"/>
      <c r="K57" s="325"/>
      <c r="L57" s="325"/>
      <c r="M57" s="325"/>
      <c r="N57" s="325"/>
      <c r="O57" s="324"/>
      <c r="P57" s="403">
        <v>0</v>
      </c>
      <c r="Q57" s="404">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403">
        <v>0</v>
      </c>
      <c r="AT57" s="327"/>
      <c r="AU57" s="327"/>
      <c r="AV57" s="327"/>
      <c r="AW57" s="380"/>
    </row>
    <row r="58" spans="2:49" s="12" customFormat="1" x14ac:dyDescent="0.2">
      <c r="B58" s="357" t="s">
        <v>494</v>
      </c>
      <c r="C58" s="358"/>
      <c r="D58" s="359">
        <v>19977855.829999998</v>
      </c>
      <c r="E58" s="360">
        <v>19977855.829999998</v>
      </c>
      <c r="F58" s="360"/>
      <c r="G58" s="360"/>
      <c r="H58" s="360"/>
      <c r="I58" s="359">
        <v>19977855.829999998</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9" priority="409" stopIfTrue="1" operator="lessThan">
      <formula>0</formula>
    </cfRule>
  </conditionalFormatting>
  <conditionalFormatting sqref="AA11:AA14">
    <cfRule type="cellIs" dxfId="508" priority="407" stopIfTrue="1" operator="lessThan">
      <formula>0</formula>
    </cfRule>
  </conditionalFormatting>
  <conditionalFormatting sqref="AN18:AN19">
    <cfRule type="cellIs" dxfId="507" priority="383" stopIfTrue="1" operator="lessThan">
      <formula>0</formula>
    </cfRule>
  </conditionalFormatting>
  <conditionalFormatting sqref="AU47">
    <cfRule type="cellIs" dxfId="506" priority="52" stopIfTrue="1" operator="lessThan">
      <formula>0</formula>
    </cfRule>
  </conditionalFormatting>
  <conditionalFormatting sqref="AT26">
    <cfRule type="cellIs" dxfId="505" priority="86" stopIfTrue="1" operator="lessThan">
      <formula>0</formula>
    </cfRule>
  </conditionalFormatting>
  <conditionalFormatting sqref="D5:D7">
    <cfRule type="cellIs" dxfId="504" priority="505" stopIfTrue="1" operator="lessThan">
      <formula>0</formula>
    </cfRule>
  </conditionalFormatting>
  <conditionalFormatting sqref="AU51">
    <cfRule type="cellIs" dxfId="503" priority="43" stopIfTrue="1" operator="lessThan">
      <formula>0</formula>
    </cfRule>
  </conditionalFormatting>
  <conditionalFormatting sqref="J5:J7">
    <cfRule type="cellIs" dxfId="502" priority="503" stopIfTrue="1" operator="lessThan">
      <formula>0</formula>
    </cfRule>
  </conditionalFormatting>
  <conditionalFormatting sqref="AT52">
    <cfRule type="cellIs" dxfId="501" priority="41" stopIfTrue="1" operator="lessThan">
      <formula>0</formula>
    </cfRule>
  </conditionalFormatting>
  <conditionalFormatting sqref="P6:P7">
    <cfRule type="cellIs" dxfId="500" priority="501" stopIfTrue="1" operator="lessThan">
      <formula>0</formula>
    </cfRule>
  </conditionalFormatting>
  <conditionalFormatting sqref="U5:U7">
    <cfRule type="cellIs" dxfId="499" priority="500" stopIfTrue="1" operator="lessThan">
      <formula>0</formula>
    </cfRule>
  </conditionalFormatting>
  <conditionalFormatting sqref="X5:X7">
    <cfRule type="cellIs" dxfId="498" priority="499" stopIfTrue="1" operator="lessThan">
      <formula>0</formula>
    </cfRule>
  </conditionalFormatting>
  <conditionalFormatting sqref="AA5:AA7">
    <cfRule type="cellIs" dxfId="497" priority="498" stopIfTrue="1" operator="lessThan">
      <formula>0</formula>
    </cfRule>
  </conditionalFormatting>
  <conditionalFormatting sqref="AD5:AD7">
    <cfRule type="cellIs" dxfId="496" priority="497" stopIfTrue="1" operator="lessThan">
      <formula>0</formula>
    </cfRule>
  </conditionalFormatting>
  <conditionalFormatting sqref="AI5:AI7">
    <cfRule type="cellIs" dxfId="495" priority="496" stopIfTrue="1" operator="lessThan">
      <formula>0</formula>
    </cfRule>
  </conditionalFormatting>
  <conditionalFormatting sqref="AN5:AN7">
    <cfRule type="cellIs" dxfId="494" priority="495" stopIfTrue="1" operator="lessThan">
      <formula>0</formula>
    </cfRule>
  </conditionalFormatting>
  <conditionalFormatting sqref="AS6:AS7">
    <cfRule type="cellIs" dxfId="493" priority="494" stopIfTrue="1" operator="lessThan">
      <formula>0</formula>
    </cfRule>
  </conditionalFormatting>
  <conditionalFormatting sqref="AT5:AT7">
    <cfRule type="cellIs" dxfId="492" priority="493" stopIfTrue="1" operator="lessThan">
      <formula>0</formula>
    </cfRule>
  </conditionalFormatting>
  <conditionalFormatting sqref="AU5:AU7">
    <cfRule type="cellIs" dxfId="491" priority="492" stopIfTrue="1" operator="lessThan">
      <formula>0</formula>
    </cfRule>
  </conditionalFormatting>
  <conditionalFormatting sqref="D9">
    <cfRule type="cellIs" dxfId="490" priority="491" stopIfTrue="1" operator="lessThan">
      <formula>0</formula>
    </cfRule>
  </conditionalFormatting>
  <conditionalFormatting sqref="D11:D20">
    <cfRule type="cellIs" dxfId="489" priority="490" stopIfTrue="1" operator="lessThan">
      <formula>0</formula>
    </cfRule>
  </conditionalFormatting>
  <conditionalFormatting sqref="E10:I10">
    <cfRule type="cellIs" dxfId="488" priority="489" stopIfTrue="1" operator="lessThan">
      <formula>0</formula>
    </cfRule>
  </conditionalFormatting>
  <conditionalFormatting sqref="E11:I11">
    <cfRule type="cellIs" dxfId="487" priority="488" stopIfTrue="1" operator="lessThan">
      <formula>0</formula>
    </cfRule>
  </conditionalFormatting>
  <conditionalFormatting sqref="E13:I16">
    <cfRule type="cellIs" dxfId="486" priority="487" stopIfTrue="1" operator="lessThan">
      <formula>0</formula>
    </cfRule>
  </conditionalFormatting>
  <conditionalFormatting sqref="E19:I20 E18:H18">
    <cfRule type="cellIs" dxfId="485" priority="486" stopIfTrue="1" operator="lessThan">
      <formula>0</formula>
    </cfRule>
  </conditionalFormatting>
  <conditionalFormatting sqref="H17">
    <cfRule type="cellIs" dxfId="484" priority="485" stopIfTrue="1" operator="lessThan">
      <formula>0</formula>
    </cfRule>
  </conditionalFormatting>
  <conditionalFormatting sqref="D30">
    <cfRule type="cellIs" dxfId="483" priority="481" stopIfTrue="1" operator="lessThan">
      <formula>0</formula>
    </cfRule>
  </conditionalFormatting>
  <conditionalFormatting sqref="D32">
    <cfRule type="cellIs" dxfId="482" priority="480" stopIfTrue="1" operator="lessThan">
      <formula>0</formula>
    </cfRule>
  </conditionalFormatting>
  <conditionalFormatting sqref="AU57">
    <cfRule type="cellIs" dxfId="481" priority="31" stopIfTrue="1" operator="lessThan">
      <formula>0</formula>
    </cfRule>
  </conditionalFormatting>
  <conditionalFormatting sqref="D34">
    <cfRule type="cellIs" dxfId="480" priority="479" stopIfTrue="1" operator="lessThan">
      <formula>0</formula>
    </cfRule>
  </conditionalFormatting>
  <conditionalFormatting sqref="D38">
    <cfRule type="cellIs" dxfId="479" priority="478" stopIfTrue="1" operator="lessThan">
      <formula>0</formula>
    </cfRule>
  </conditionalFormatting>
  <conditionalFormatting sqref="D41">
    <cfRule type="cellIs" dxfId="478" priority="477" stopIfTrue="1" operator="lessThan">
      <formula>0</formula>
    </cfRule>
  </conditionalFormatting>
  <conditionalFormatting sqref="D43">
    <cfRule type="cellIs" dxfId="477" priority="476" stopIfTrue="1" operator="lessThan">
      <formula>0</formula>
    </cfRule>
  </conditionalFormatting>
  <conditionalFormatting sqref="D47">
    <cfRule type="cellIs" dxfId="476" priority="475" stopIfTrue="1" operator="lessThan">
      <formula>0</formula>
    </cfRule>
  </conditionalFormatting>
  <conditionalFormatting sqref="D50">
    <cfRule type="cellIs" dxfId="475" priority="474" stopIfTrue="1" operator="lessThan">
      <formula>0</formula>
    </cfRule>
  </conditionalFormatting>
  <conditionalFormatting sqref="E31:I31">
    <cfRule type="cellIs" dxfId="474" priority="470" stopIfTrue="1" operator="lessThan">
      <formula>0</formula>
    </cfRule>
  </conditionalFormatting>
  <conditionalFormatting sqref="E35:I35">
    <cfRule type="cellIs" dxfId="473" priority="469" stopIfTrue="1" operator="lessThan">
      <formula>0</formula>
    </cfRule>
  </conditionalFormatting>
  <conditionalFormatting sqref="E39:I39">
    <cfRule type="cellIs" dxfId="472" priority="468" stopIfTrue="1" operator="lessThan">
      <formula>0</formula>
    </cfRule>
  </conditionalFormatting>
  <conditionalFormatting sqref="E42:I42">
    <cfRule type="cellIs" dxfId="471" priority="467" stopIfTrue="1" operator="lessThan">
      <formula>0</formula>
    </cfRule>
  </conditionalFormatting>
  <conditionalFormatting sqref="D36">
    <cfRule type="cellIs" dxfId="470" priority="466" stopIfTrue="1" operator="lessThan">
      <formula>0</formula>
    </cfRule>
  </conditionalFormatting>
  <conditionalFormatting sqref="E36:I36">
    <cfRule type="cellIs" dxfId="469" priority="465" stopIfTrue="1" operator="lessThan">
      <formula>0</formula>
    </cfRule>
  </conditionalFormatting>
  <conditionalFormatting sqref="D45">
    <cfRule type="cellIs" dxfId="468" priority="464" stopIfTrue="1" operator="lessThan">
      <formula>0</formula>
    </cfRule>
  </conditionalFormatting>
  <conditionalFormatting sqref="E45:I45">
    <cfRule type="cellIs" dxfId="467" priority="463" stopIfTrue="1" operator="lessThan">
      <formula>0</formula>
    </cfRule>
  </conditionalFormatting>
  <conditionalFormatting sqref="D46">
    <cfRule type="cellIs" dxfId="466" priority="462" stopIfTrue="1" operator="lessThan">
      <formula>0</formula>
    </cfRule>
  </conditionalFormatting>
  <conditionalFormatting sqref="E46:I46">
    <cfRule type="cellIs" dxfId="465" priority="461" stopIfTrue="1" operator="lessThan">
      <formula>0</formula>
    </cfRule>
  </conditionalFormatting>
  <conditionalFormatting sqref="D49">
    <cfRule type="cellIs" dxfId="464" priority="460" stopIfTrue="1" operator="lessThan">
      <formula>0</formula>
    </cfRule>
  </conditionalFormatting>
  <conditionalFormatting sqref="E49:I49">
    <cfRule type="cellIs" dxfId="463" priority="459" stopIfTrue="1" operator="lessThan">
      <formula>0</formula>
    </cfRule>
  </conditionalFormatting>
  <conditionalFormatting sqref="D51">
    <cfRule type="cellIs" dxfId="462" priority="458" stopIfTrue="1" operator="lessThan">
      <formula>0</formula>
    </cfRule>
  </conditionalFormatting>
  <conditionalFormatting sqref="E51:I51">
    <cfRule type="cellIs" dxfId="461" priority="457" stopIfTrue="1" operator="lessThan">
      <formula>0</formula>
    </cfRule>
  </conditionalFormatting>
  <conditionalFormatting sqref="D52">
    <cfRule type="cellIs" dxfId="460" priority="456" stopIfTrue="1" operator="lessThan">
      <formula>0</formula>
    </cfRule>
  </conditionalFormatting>
  <conditionalFormatting sqref="E52:I52">
    <cfRule type="cellIs" dxfId="459" priority="455" stopIfTrue="1" operator="lessThan">
      <formula>0</formula>
    </cfRule>
  </conditionalFormatting>
  <conditionalFormatting sqref="D53">
    <cfRule type="cellIs" dxfId="458" priority="454" stopIfTrue="1" operator="lessThan">
      <formula>0</formula>
    </cfRule>
  </conditionalFormatting>
  <conditionalFormatting sqref="E53:I53">
    <cfRule type="cellIs" dxfId="457" priority="453" stopIfTrue="1" operator="lessThan">
      <formula>0</formula>
    </cfRule>
  </conditionalFormatting>
  <conditionalFormatting sqref="D56">
    <cfRule type="cellIs" dxfId="456" priority="452" stopIfTrue="1" operator="lessThan">
      <formula>0</formula>
    </cfRule>
  </conditionalFormatting>
  <conditionalFormatting sqref="E56:I56">
    <cfRule type="cellIs" dxfId="455" priority="451" stopIfTrue="1" operator="lessThan">
      <formula>0</formula>
    </cfRule>
  </conditionalFormatting>
  <conditionalFormatting sqref="D57">
    <cfRule type="cellIs" dxfId="454" priority="450" stopIfTrue="1" operator="lessThan">
      <formula>0</formula>
    </cfRule>
  </conditionalFormatting>
  <conditionalFormatting sqref="E57:I57">
    <cfRule type="cellIs" dxfId="453" priority="449" stopIfTrue="1" operator="lessThan">
      <formula>0</formula>
    </cfRule>
  </conditionalFormatting>
  <conditionalFormatting sqref="D58">
    <cfRule type="cellIs" dxfId="452" priority="448" stopIfTrue="1" operator="lessThan">
      <formula>0</formula>
    </cfRule>
  </conditionalFormatting>
  <conditionalFormatting sqref="E58:I58">
    <cfRule type="cellIs" dxfId="451" priority="447" stopIfTrue="1" operator="lessThan">
      <formula>0</formula>
    </cfRule>
  </conditionalFormatting>
  <conditionalFormatting sqref="J9">
    <cfRule type="cellIs" dxfId="450" priority="446" stopIfTrue="1" operator="lessThan">
      <formula>0</formula>
    </cfRule>
  </conditionalFormatting>
  <conditionalFormatting sqref="J11:J14">
    <cfRule type="cellIs" dxfId="449" priority="445" stopIfTrue="1" operator="lessThan">
      <formula>0</formula>
    </cfRule>
  </conditionalFormatting>
  <conditionalFormatting sqref="K10:O10">
    <cfRule type="cellIs" dxfId="448" priority="444" stopIfTrue="1" operator="lessThan">
      <formula>0</formula>
    </cfRule>
  </conditionalFormatting>
  <conditionalFormatting sqref="K11:O11">
    <cfRule type="cellIs" dxfId="447" priority="443" stopIfTrue="1" operator="lessThan">
      <formula>0</formula>
    </cfRule>
  </conditionalFormatting>
  <conditionalFormatting sqref="K13:O14">
    <cfRule type="cellIs" dxfId="446" priority="442" stopIfTrue="1" operator="lessThan">
      <formula>0</formula>
    </cfRule>
  </conditionalFormatting>
  <conditionalFormatting sqref="J16:J19">
    <cfRule type="cellIs" dxfId="445" priority="441" stopIfTrue="1" operator="lessThan">
      <formula>0</formula>
    </cfRule>
  </conditionalFormatting>
  <conditionalFormatting sqref="K16:O16">
    <cfRule type="cellIs" dxfId="444" priority="440" stopIfTrue="1" operator="lessThan">
      <formula>0</formula>
    </cfRule>
  </conditionalFormatting>
  <conditionalFormatting sqref="K18:O19">
    <cfRule type="cellIs" dxfId="443" priority="439" stopIfTrue="1" operator="lessThan">
      <formula>0</formula>
    </cfRule>
  </conditionalFormatting>
  <conditionalFormatting sqref="L17:N17">
    <cfRule type="cellIs" dxfId="442" priority="438" stopIfTrue="1" operator="lessThan">
      <formula>0</formula>
    </cfRule>
  </conditionalFormatting>
  <conditionalFormatting sqref="P9">
    <cfRule type="cellIs" dxfId="441" priority="437" stopIfTrue="1" operator="lessThan">
      <formula>0</formula>
    </cfRule>
  </conditionalFormatting>
  <conditionalFormatting sqref="P11:P14">
    <cfRule type="cellIs" dxfId="440" priority="436" stopIfTrue="1" operator="lessThan">
      <formula>0</formula>
    </cfRule>
  </conditionalFormatting>
  <conditionalFormatting sqref="Q10:T10">
    <cfRule type="cellIs" dxfId="439" priority="435" stopIfTrue="1" operator="lessThan">
      <formula>0</formula>
    </cfRule>
  </conditionalFormatting>
  <conditionalFormatting sqref="Q11:T11">
    <cfRule type="cellIs" dxfId="438" priority="434" stopIfTrue="1" operator="lessThan">
      <formula>0</formula>
    </cfRule>
  </conditionalFormatting>
  <conditionalFormatting sqref="Q13:T14">
    <cfRule type="cellIs" dxfId="437" priority="433" stopIfTrue="1" operator="lessThan">
      <formula>0</formula>
    </cfRule>
  </conditionalFormatting>
  <conditionalFormatting sqref="P19">
    <cfRule type="cellIs" dxfId="436" priority="432" stopIfTrue="1" operator="lessThan">
      <formula>0</formula>
    </cfRule>
  </conditionalFormatting>
  <conditionalFormatting sqref="Q19:T19 R18:T18">
    <cfRule type="cellIs" dxfId="435" priority="431" stopIfTrue="1" operator="lessThan">
      <formula>0</formula>
    </cfRule>
  </conditionalFormatting>
  <conditionalFormatting sqref="U9">
    <cfRule type="cellIs" dxfId="434" priority="430" stopIfTrue="1" operator="lessThan">
      <formula>0</formula>
    </cfRule>
  </conditionalFormatting>
  <conditionalFormatting sqref="U11:U14">
    <cfRule type="cellIs" dxfId="433" priority="429" stopIfTrue="1" operator="lessThan">
      <formula>0</formula>
    </cfRule>
  </conditionalFormatting>
  <conditionalFormatting sqref="V10">
    <cfRule type="cellIs" dxfId="432" priority="428" stopIfTrue="1" operator="lessThan">
      <formula>0</formula>
    </cfRule>
  </conditionalFormatting>
  <conditionalFormatting sqref="V11">
    <cfRule type="cellIs" dxfId="431" priority="427" stopIfTrue="1" operator="lessThan">
      <formula>0</formula>
    </cfRule>
  </conditionalFormatting>
  <conditionalFormatting sqref="V13:V14">
    <cfRule type="cellIs" dxfId="430" priority="426" stopIfTrue="1" operator="lessThan">
      <formula>0</formula>
    </cfRule>
  </conditionalFormatting>
  <conditionalFormatting sqref="U18:U19">
    <cfRule type="cellIs" dxfId="429" priority="425" stopIfTrue="1" operator="lessThan">
      <formula>0</formula>
    </cfRule>
  </conditionalFormatting>
  <conditionalFormatting sqref="V18:V19">
    <cfRule type="cellIs" dxfId="428" priority="424" stopIfTrue="1" operator="lessThan">
      <formula>0</formula>
    </cfRule>
  </conditionalFormatting>
  <conditionalFormatting sqref="W10">
    <cfRule type="cellIs" dxfId="427" priority="423" stopIfTrue="1" operator="lessThan">
      <formula>0</formula>
    </cfRule>
  </conditionalFormatting>
  <conditionalFormatting sqref="W11">
    <cfRule type="cellIs" dxfId="426" priority="422" stopIfTrue="1" operator="lessThan">
      <formula>0</formula>
    </cfRule>
  </conditionalFormatting>
  <conditionalFormatting sqref="W13:W14">
    <cfRule type="cellIs" dxfId="425" priority="421" stopIfTrue="1" operator="lessThan">
      <formula>0</formula>
    </cfRule>
  </conditionalFormatting>
  <conditionalFormatting sqref="W18:W19">
    <cfRule type="cellIs" dxfId="424" priority="420" stopIfTrue="1" operator="lessThan">
      <formula>0</formula>
    </cfRule>
  </conditionalFormatting>
  <conditionalFormatting sqref="X9">
    <cfRule type="cellIs" dxfId="423" priority="419" stopIfTrue="1" operator="lessThan">
      <formula>0</formula>
    </cfRule>
  </conditionalFormatting>
  <conditionalFormatting sqref="X11:X14">
    <cfRule type="cellIs" dxfId="422" priority="418" stopIfTrue="1" operator="lessThan">
      <formula>0</formula>
    </cfRule>
  </conditionalFormatting>
  <conditionalFormatting sqref="Y10">
    <cfRule type="cellIs" dxfId="421" priority="417" stopIfTrue="1" operator="lessThan">
      <formula>0</formula>
    </cfRule>
  </conditionalFormatting>
  <conditionalFormatting sqref="Y11">
    <cfRule type="cellIs" dxfId="420" priority="416" stopIfTrue="1" operator="lessThan">
      <formula>0</formula>
    </cfRule>
  </conditionalFormatting>
  <conditionalFormatting sqref="Y13:Y14">
    <cfRule type="cellIs" dxfId="419" priority="415" stopIfTrue="1" operator="lessThan">
      <formula>0</formula>
    </cfRule>
  </conditionalFormatting>
  <conditionalFormatting sqref="X18:X19">
    <cfRule type="cellIs" dxfId="418" priority="414" stopIfTrue="1" operator="lessThan">
      <formula>0</formula>
    </cfRule>
  </conditionalFormatting>
  <conditionalFormatting sqref="Y18:Y19">
    <cfRule type="cellIs" dxfId="417" priority="413" stopIfTrue="1" operator="lessThan">
      <formula>0</formula>
    </cfRule>
  </conditionalFormatting>
  <conditionalFormatting sqref="Z10">
    <cfRule type="cellIs" dxfId="416" priority="412" stopIfTrue="1" operator="lessThan">
      <formula>0</formula>
    </cfRule>
  </conditionalFormatting>
  <conditionalFormatting sqref="Z11">
    <cfRule type="cellIs" dxfId="415" priority="411" stopIfTrue="1" operator="lessThan">
      <formula>0</formula>
    </cfRule>
  </conditionalFormatting>
  <conditionalFormatting sqref="Z13:Z14">
    <cfRule type="cellIs" dxfId="414" priority="410" stopIfTrue="1" operator="lessThan">
      <formula>0</formula>
    </cfRule>
  </conditionalFormatting>
  <conditionalFormatting sqref="AA9">
    <cfRule type="cellIs" dxfId="413" priority="408" stopIfTrue="1" operator="lessThan">
      <formula>0</formula>
    </cfRule>
  </conditionalFormatting>
  <conditionalFormatting sqref="AB10">
    <cfRule type="cellIs" dxfId="412" priority="406" stopIfTrue="1" operator="lessThan">
      <formula>0</formula>
    </cfRule>
  </conditionalFormatting>
  <conditionalFormatting sqref="AB11">
    <cfRule type="cellIs" dxfId="411" priority="405" stopIfTrue="1" operator="lessThan">
      <formula>0</formula>
    </cfRule>
  </conditionalFormatting>
  <conditionalFormatting sqref="AB13:AB14">
    <cfRule type="cellIs" dxfId="410" priority="404" stopIfTrue="1" operator="lessThan">
      <formula>0</formula>
    </cfRule>
  </conditionalFormatting>
  <conditionalFormatting sqref="AA18:AA19">
    <cfRule type="cellIs" dxfId="409" priority="403" stopIfTrue="1" operator="lessThan">
      <formula>0</formula>
    </cfRule>
  </conditionalFormatting>
  <conditionalFormatting sqref="AB18:AB19">
    <cfRule type="cellIs" dxfId="408" priority="402" stopIfTrue="1" operator="lessThan">
      <formula>0</formula>
    </cfRule>
  </conditionalFormatting>
  <conditionalFormatting sqref="AC10">
    <cfRule type="cellIs" dxfId="407" priority="401" stopIfTrue="1" operator="lessThan">
      <formula>0</formula>
    </cfRule>
  </conditionalFormatting>
  <conditionalFormatting sqref="AC11">
    <cfRule type="cellIs" dxfId="406" priority="400" stopIfTrue="1" operator="lessThan">
      <formula>0</formula>
    </cfRule>
  </conditionalFormatting>
  <conditionalFormatting sqref="AC13:AC14">
    <cfRule type="cellIs" dxfId="405" priority="399" stopIfTrue="1" operator="lessThan">
      <formula>0</formula>
    </cfRule>
  </conditionalFormatting>
  <conditionalFormatting sqref="AC18:AC19">
    <cfRule type="cellIs" dxfId="404" priority="398" stopIfTrue="1" operator="lessThan">
      <formula>0</formula>
    </cfRule>
  </conditionalFormatting>
  <conditionalFormatting sqref="AD9">
    <cfRule type="cellIs" dxfId="403" priority="397" stopIfTrue="1" operator="lessThan">
      <formula>0</formula>
    </cfRule>
  </conditionalFormatting>
  <conditionalFormatting sqref="AD11:AD14">
    <cfRule type="cellIs" dxfId="402" priority="396" stopIfTrue="1" operator="lessThan">
      <formula>0</formula>
    </cfRule>
  </conditionalFormatting>
  <conditionalFormatting sqref="AD18:AD19">
    <cfRule type="cellIs" dxfId="401" priority="395" stopIfTrue="1" operator="lessThan">
      <formula>0</formula>
    </cfRule>
  </conditionalFormatting>
  <conditionalFormatting sqref="AT57">
    <cfRule type="cellIs" dxfId="400" priority="32" stopIfTrue="1" operator="lessThan">
      <formula>0</formula>
    </cfRule>
  </conditionalFormatting>
  <conditionalFormatting sqref="AI9">
    <cfRule type="cellIs" dxfId="399" priority="391" stopIfTrue="1" operator="lessThan">
      <formula>0</formula>
    </cfRule>
  </conditionalFormatting>
  <conditionalFormatting sqref="AI11:AI14">
    <cfRule type="cellIs" dxfId="398" priority="390" stopIfTrue="1" operator="lessThan">
      <formula>0</formula>
    </cfRule>
  </conditionalFormatting>
  <conditionalFormatting sqref="AI18:AI19">
    <cfRule type="cellIs" dxfId="397" priority="389" stopIfTrue="1" operator="lessThan">
      <formula>0</formula>
    </cfRule>
  </conditionalFormatting>
  <conditionalFormatting sqref="AN9">
    <cfRule type="cellIs" dxfId="396" priority="388" stopIfTrue="1" operator="lessThan">
      <formula>0</formula>
    </cfRule>
  </conditionalFormatting>
  <conditionalFormatting sqref="AN11:AN14">
    <cfRule type="cellIs" dxfId="395" priority="387" stopIfTrue="1" operator="lessThan">
      <formula>0</formula>
    </cfRule>
  </conditionalFormatting>
  <conditionalFormatting sqref="AO10:AR10">
    <cfRule type="cellIs" dxfId="394" priority="386" stopIfTrue="1" operator="lessThan">
      <formula>0</formula>
    </cfRule>
  </conditionalFormatting>
  <conditionalFormatting sqref="AO11:AR11">
    <cfRule type="cellIs" dxfId="393" priority="385" stopIfTrue="1" operator="lessThan">
      <formula>0</formula>
    </cfRule>
  </conditionalFormatting>
  <conditionalFormatting sqref="AO13:AR14">
    <cfRule type="cellIs" dxfId="392" priority="384" stopIfTrue="1" operator="lessThan">
      <formula>0</formula>
    </cfRule>
  </conditionalFormatting>
  <conditionalFormatting sqref="AO18:AR19">
    <cfRule type="cellIs" dxfId="391" priority="382" stopIfTrue="1" operator="lessThan">
      <formula>0</formula>
    </cfRule>
  </conditionalFormatting>
  <conditionalFormatting sqref="AS9">
    <cfRule type="cellIs" dxfId="390" priority="381" stopIfTrue="1" operator="lessThan">
      <formula>0</formula>
    </cfRule>
  </conditionalFormatting>
  <conditionalFormatting sqref="AT9">
    <cfRule type="cellIs" dxfId="389" priority="380" stopIfTrue="1" operator="lessThan">
      <formula>0</formula>
    </cfRule>
  </conditionalFormatting>
  <conditionalFormatting sqref="AU9">
    <cfRule type="cellIs" dxfId="388" priority="379" stopIfTrue="1" operator="lessThan">
      <formula>0</formula>
    </cfRule>
  </conditionalFormatting>
  <conditionalFormatting sqref="AS11">
    <cfRule type="cellIs" dxfId="387" priority="378" stopIfTrue="1" operator="lessThan">
      <formula>0</formula>
    </cfRule>
  </conditionalFormatting>
  <conditionalFormatting sqref="AT11">
    <cfRule type="cellIs" dxfId="386" priority="377" stopIfTrue="1" operator="lessThan">
      <formula>0</formula>
    </cfRule>
  </conditionalFormatting>
  <conditionalFormatting sqref="AU11">
    <cfRule type="cellIs" dxfId="385" priority="376" stopIfTrue="1" operator="lessThan">
      <formula>0</formula>
    </cfRule>
  </conditionalFormatting>
  <conditionalFormatting sqref="AS12">
    <cfRule type="cellIs" dxfId="384" priority="375" stopIfTrue="1" operator="lessThan">
      <formula>0</formula>
    </cfRule>
  </conditionalFormatting>
  <conditionalFormatting sqref="AT12">
    <cfRule type="cellIs" dxfId="383" priority="374" stopIfTrue="1" operator="lessThan">
      <formula>0</formula>
    </cfRule>
  </conditionalFormatting>
  <conditionalFormatting sqref="AU12">
    <cfRule type="cellIs" dxfId="382" priority="373" stopIfTrue="1" operator="lessThan">
      <formula>0</formula>
    </cfRule>
  </conditionalFormatting>
  <conditionalFormatting sqref="AS13">
    <cfRule type="cellIs" dxfId="381" priority="372" stopIfTrue="1" operator="lessThan">
      <formula>0</formula>
    </cfRule>
  </conditionalFormatting>
  <conditionalFormatting sqref="AT13">
    <cfRule type="cellIs" dxfId="380" priority="371" stopIfTrue="1" operator="lessThan">
      <formula>0</formula>
    </cfRule>
  </conditionalFormatting>
  <conditionalFormatting sqref="AU13">
    <cfRule type="cellIs" dxfId="379" priority="370" stopIfTrue="1" operator="lessThan">
      <formula>0</formula>
    </cfRule>
  </conditionalFormatting>
  <conditionalFormatting sqref="AS14">
    <cfRule type="cellIs" dxfId="378" priority="369" stopIfTrue="1" operator="lessThan">
      <formula>0</formula>
    </cfRule>
  </conditionalFormatting>
  <conditionalFormatting sqref="AT14">
    <cfRule type="cellIs" dxfId="377" priority="368" stopIfTrue="1" operator="lessThan">
      <formula>0</formula>
    </cfRule>
  </conditionalFormatting>
  <conditionalFormatting sqref="AU14">
    <cfRule type="cellIs" dxfId="376" priority="367" stopIfTrue="1" operator="lessThan">
      <formula>0</formula>
    </cfRule>
  </conditionalFormatting>
  <conditionalFormatting sqref="AT18">
    <cfRule type="cellIs" dxfId="375" priority="365" stopIfTrue="1" operator="lessThan">
      <formula>0</formula>
    </cfRule>
  </conditionalFormatting>
  <conditionalFormatting sqref="AU18">
    <cfRule type="cellIs" dxfId="374" priority="364" stopIfTrue="1" operator="lessThan">
      <formula>0</formula>
    </cfRule>
  </conditionalFormatting>
  <conditionalFormatting sqref="AS19">
    <cfRule type="cellIs" dxfId="373" priority="363" stopIfTrue="1" operator="lessThan">
      <formula>0</formula>
    </cfRule>
  </conditionalFormatting>
  <conditionalFormatting sqref="AT19">
    <cfRule type="cellIs" dxfId="372" priority="362" stopIfTrue="1" operator="lessThan">
      <formula>0</formula>
    </cfRule>
  </conditionalFormatting>
  <conditionalFormatting sqref="AU19">
    <cfRule type="cellIs" dxfId="371" priority="361" stopIfTrue="1" operator="lessThan">
      <formula>0</formula>
    </cfRule>
  </conditionalFormatting>
  <conditionalFormatting sqref="J23">
    <cfRule type="cellIs" dxfId="370" priority="360" stopIfTrue="1" operator="lessThan">
      <formula>0</formula>
    </cfRule>
  </conditionalFormatting>
  <conditionalFormatting sqref="J26">
    <cfRule type="cellIs" dxfId="369" priority="359" stopIfTrue="1" operator="lessThan">
      <formula>0</formula>
    </cfRule>
  </conditionalFormatting>
  <conditionalFormatting sqref="J28">
    <cfRule type="cellIs" dxfId="368" priority="358" stopIfTrue="1" operator="lessThan">
      <formula>0</formula>
    </cfRule>
  </conditionalFormatting>
  <conditionalFormatting sqref="J30">
    <cfRule type="cellIs" dxfId="367" priority="357" stopIfTrue="1" operator="lessThan">
      <formula>0</formula>
    </cfRule>
  </conditionalFormatting>
  <conditionalFormatting sqref="J32">
    <cfRule type="cellIs" dxfId="366" priority="356" stopIfTrue="1" operator="lessThan">
      <formula>0</formula>
    </cfRule>
  </conditionalFormatting>
  <conditionalFormatting sqref="J34">
    <cfRule type="cellIs" dxfId="365" priority="355" stopIfTrue="1" operator="lessThan">
      <formula>0</formula>
    </cfRule>
  </conditionalFormatting>
  <conditionalFormatting sqref="J38">
    <cfRule type="cellIs" dxfId="364" priority="354" stopIfTrue="1" operator="lessThan">
      <formula>0</formula>
    </cfRule>
  </conditionalFormatting>
  <conditionalFormatting sqref="J41">
    <cfRule type="cellIs" dxfId="363" priority="353" stopIfTrue="1" operator="lessThan">
      <formula>0</formula>
    </cfRule>
  </conditionalFormatting>
  <conditionalFormatting sqref="J43">
    <cfRule type="cellIs" dxfId="362" priority="352" stopIfTrue="1" operator="lessThan">
      <formula>0</formula>
    </cfRule>
  </conditionalFormatting>
  <conditionalFormatting sqref="J47">
    <cfRule type="cellIs" dxfId="361" priority="351" stopIfTrue="1" operator="lessThan">
      <formula>0</formula>
    </cfRule>
  </conditionalFormatting>
  <conditionalFormatting sqref="J50">
    <cfRule type="cellIs" dxfId="360" priority="350" stopIfTrue="1" operator="lessThan">
      <formula>0</formula>
    </cfRule>
  </conditionalFormatting>
  <conditionalFormatting sqref="K24:O24">
    <cfRule type="cellIs" dxfId="359" priority="349" stopIfTrue="1" operator="lessThan">
      <formula>0</formula>
    </cfRule>
  </conditionalFormatting>
  <conditionalFormatting sqref="K27:O27">
    <cfRule type="cellIs" dxfId="358" priority="348" stopIfTrue="1" operator="lessThan">
      <formula>0</formula>
    </cfRule>
  </conditionalFormatting>
  <conditionalFormatting sqref="K31:O31">
    <cfRule type="cellIs" dxfId="357" priority="347" stopIfTrue="1" operator="lessThan">
      <formula>0</formula>
    </cfRule>
  </conditionalFormatting>
  <conditionalFormatting sqref="K35:O35">
    <cfRule type="cellIs" dxfId="356" priority="346" stopIfTrue="1" operator="lessThan">
      <formula>0</formula>
    </cfRule>
  </conditionalFormatting>
  <conditionalFormatting sqref="K39:O39">
    <cfRule type="cellIs" dxfId="355" priority="345" stopIfTrue="1" operator="lessThan">
      <formula>0</formula>
    </cfRule>
  </conditionalFormatting>
  <conditionalFormatting sqref="K42:O42">
    <cfRule type="cellIs" dxfId="354" priority="344" stopIfTrue="1" operator="lessThan">
      <formula>0</formula>
    </cfRule>
  </conditionalFormatting>
  <conditionalFormatting sqref="J36">
    <cfRule type="cellIs" dxfId="353" priority="343" stopIfTrue="1" operator="lessThan">
      <formula>0</formula>
    </cfRule>
  </conditionalFormatting>
  <conditionalFormatting sqref="K36:O36">
    <cfRule type="cellIs" dxfId="352" priority="342" stopIfTrue="1" operator="lessThan">
      <formula>0</formula>
    </cfRule>
  </conditionalFormatting>
  <conditionalFormatting sqref="J45">
    <cfRule type="cellIs" dxfId="351" priority="341" stopIfTrue="1" operator="lessThan">
      <formula>0</formula>
    </cfRule>
  </conditionalFormatting>
  <conditionalFormatting sqref="K45:O45">
    <cfRule type="cellIs" dxfId="350" priority="340" stopIfTrue="1" operator="lessThan">
      <formula>0</formula>
    </cfRule>
  </conditionalFormatting>
  <conditionalFormatting sqref="J46">
    <cfRule type="cellIs" dxfId="349" priority="339" stopIfTrue="1" operator="lessThan">
      <formula>0</formula>
    </cfRule>
  </conditionalFormatting>
  <conditionalFormatting sqref="K46:O46">
    <cfRule type="cellIs" dxfId="348" priority="338" stopIfTrue="1" operator="lessThan">
      <formula>0</formula>
    </cfRule>
  </conditionalFormatting>
  <conditionalFormatting sqref="J49">
    <cfRule type="cellIs" dxfId="347" priority="337" stopIfTrue="1" operator="lessThan">
      <formula>0</formula>
    </cfRule>
  </conditionalFormatting>
  <conditionalFormatting sqref="K49:O49">
    <cfRule type="cellIs" dxfId="346" priority="336" stopIfTrue="1" operator="lessThan">
      <formula>0</formula>
    </cfRule>
  </conditionalFormatting>
  <conditionalFormatting sqref="J51">
    <cfRule type="cellIs" dxfId="345" priority="335" stopIfTrue="1" operator="lessThan">
      <formula>0</formula>
    </cfRule>
  </conditionalFormatting>
  <conditionalFormatting sqref="K51:O51">
    <cfRule type="cellIs" dxfId="344" priority="334" stopIfTrue="1" operator="lessThan">
      <formula>0</formula>
    </cfRule>
  </conditionalFormatting>
  <conditionalFormatting sqref="J52">
    <cfRule type="cellIs" dxfId="343" priority="333" stopIfTrue="1" operator="lessThan">
      <formula>0</formula>
    </cfRule>
  </conditionalFormatting>
  <conditionalFormatting sqref="K52:O52">
    <cfRule type="cellIs" dxfId="342" priority="332" stopIfTrue="1" operator="lessThan">
      <formula>0</formula>
    </cfRule>
  </conditionalFormatting>
  <conditionalFormatting sqref="J53">
    <cfRule type="cellIs" dxfId="341" priority="331" stopIfTrue="1" operator="lessThan">
      <formula>0</formula>
    </cfRule>
  </conditionalFormatting>
  <conditionalFormatting sqref="K53:O53">
    <cfRule type="cellIs" dxfId="340" priority="330" stopIfTrue="1" operator="lessThan">
      <formula>0</formula>
    </cfRule>
  </conditionalFormatting>
  <conditionalFormatting sqref="P28">
    <cfRule type="cellIs" dxfId="339" priority="327" stopIfTrue="1" operator="lessThan">
      <formula>0</formula>
    </cfRule>
  </conditionalFormatting>
  <conditionalFormatting sqref="P30">
    <cfRule type="cellIs" dxfId="338" priority="326" stopIfTrue="1" operator="lessThan">
      <formula>0</formula>
    </cfRule>
  </conditionalFormatting>
  <conditionalFormatting sqref="P32">
    <cfRule type="cellIs" dxfId="337" priority="325" stopIfTrue="1" operator="lessThan">
      <formula>0</formula>
    </cfRule>
  </conditionalFormatting>
  <conditionalFormatting sqref="P34">
    <cfRule type="cellIs" dxfId="336" priority="324" stopIfTrue="1" operator="lessThan">
      <formula>0</formula>
    </cfRule>
  </conditionalFormatting>
  <conditionalFormatting sqref="P38">
    <cfRule type="cellIs" dxfId="335" priority="323" stopIfTrue="1" operator="lessThan">
      <formula>0</formula>
    </cfRule>
  </conditionalFormatting>
  <conditionalFormatting sqref="P41">
    <cfRule type="cellIs" dxfId="334" priority="322" stopIfTrue="1" operator="lessThan">
      <formula>0</formula>
    </cfRule>
  </conditionalFormatting>
  <conditionalFormatting sqref="P43">
    <cfRule type="cellIs" dxfId="333" priority="321" stopIfTrue="1" operator="lessThan">
      <formula>0</formula>
    </cfRule>
  </conditionalFormatting>
  <conditionalFormatting sqref="P47">
    <cfRule type="cellIs" dxfId="332" priority="320" stopIfTrue="1" operator="lessThan">
      <formula>0</formula>
    </cfRule>
  </conditionalFormatting>
  <conditionalFormatting sqref="P50">
    <cfRule type="cellIs" dxfId="331" priority="319" stopIfTrue="1" operator="lessThan">
      <formula>0</formula>
    </cfRule>
  </conditionalFormatting>
  <conditionalFormatting sqref="R24:T24">
    <cfRule type="cellIs" dxfId="330" priority="318" stopIfTrue="1" operator="lessThan">
      <formula>0</formula>
    </cfRule>
  </conditionalFormatting>
  <conditionalFormatting sqref="R27:T27">
    <cfRule type="cellIs" dxfId="329" priority="317" stopIfTrue="1" operator="lessThan">
      <formula>0</formula>
    </cfRule>
  </conditionalFormatting>
  <conditionalFormatting sqref="Q31:T31">
    <cfRule type="cellIs" dxfId="328" priority="316" stopIfTrue="1" operator="lessThan">
      <formula>0</formula>
    </cfRule>
  </conditionalFormatting>
  <conditionalFormatting sqref="Q35:T35">
    <cfRule type="cellIs" dxfId="327" priority="315" stopIfTrue="1" operator="lessThan">
      <formula>0</formula>
    </cfRule>
  </conditionalFormatting>
  <conditionalFormatting sqref="Q39:T39">
    <cfRule type="cellIs" dxfId="326" priority="314" stopIfTrue="1" operator="lessThan">
      <formula>0</formula>
    </cfRule>
  </conditionalFormatting>
  <conditionalFormatting sqref="Q42:T42">
    <cfRule type="cellIs" dxfId="325" priority="313" stopIfTrue="1" operator="lessThan">
      <formula>0</formula>
    </cfRule>
  </conditionalFormatting>
  <conditionalFormatting sqref="P36">
    <cfRule type="cellIs" dxfId="324" priority="312" stopIfTrue="1" operator="lessThan">
      <formula>0</formula>
    </cfRule>
  </conditionalFormatting>
  <conditionalFormatting sqref="Q36:T36">
    <cfRule type="cellIs" dxfId="323" priority="311" stopIfTrue="1" operator="lessThan">
      <formula>0</formula>
    </cfRule>
  </conditionalFormatting>
  <conditionalFormatting sqref="P45">
    <cfRule type="cellIs" dxfId="322" priority="310" stopIfTrue="1" operator="lessThan">
      <formula>0</formula>
    </cfRule>
  </conditionalFormatting>
  <conditionalFormatting sqref="Q45:T45">
    <cfRule type="cellIs" dxfId="321" priority="309" stopIfTrue="1" operator="lessThan">
      <formula>0</formula>
    </cfRule>
  </conditionalFormatting>
  <conditionalFormatting sqref="P46">
    <cfRule type="cellIs" dxfId="320" priority="308" stopIfTrue="1" operator="lessThan">
      <formula>0</formula>
    </cfRule>
  </conditionalFormatting>
  <conditionalFormatting sqref="Q46:T46">
    <cfRule type="cellIs" dxfId="319" priority="307" stopIfTrue="1" operator="lessThan">
      <formula>0</formula>
    </cfRule>
  </conditionalFormatting>
  <conditionalFormatting sqref="P49">
    <cfRule type="cellIs" dxfId="318" priority="306" stopIfTrue="1" operator="lessThan">
      <formula>0</formula>
    </cfRule>
  </conditionalFormatting>
  <conditionalFormatting sqref="Q49:T49">
    <cfRule type="cellIs" dxfId="317" priority="305" stopIfTrue="1" operator="lessThan">
      <formula>0</formula>
    </cfRule>
  </conditionalFormatting>
  <conditionalFormatting sqref="P51">
    <cfRule type="cellIs" dxfId="316" priority="304" stopIfTrue="1" operator="lessThan">
      <formula>0</formula>
    </cfRule>
  </conditionalFormatting>
  <conditionalFormatting sqref="Q51:T51">
    <cfRule type="cellIs" dxfId="315" priority="303" stopIfTrue="1" operator="lessThan">
      <formula>0</formula>
    </cfRule>
  </conditionalFormatting>
  <conditionalFormatting sqref="P52">
    <cfRule type="cellIs" dxfId="314" priority="302" stopIfTrue="1" operator="lessThan">
      <formula>0</formula>
    </cfRule>
  </conditionalFormatting>
  <conditionalFormatting sqref="Q52:T52">
    <cfRule type="cellIs" dxfId="313" priority="301" stopIfTrue="1" operator="lessThan">
      <formula>0</formula>
    </cfRule>
  </conditionalFormatting>
  <conditionalFormatting sqref="P53">
    <cfRule type="cellIs" dxfId="312" priority="300" stopIfTrue="1" operator="lessThan">
      <formula>0</formula>
    </cfRule>
  </conditionalFormatting>
  <conditionalFormatting sqref="Q53:T53">
    <cfRule type="cellIs" dxfId="311" priority="299" stopIfTrue="1" operator="lessThan">
      <formula>0</formula>
    </cfRule>
  </conditionalFormatting>
  <conditionalFormatting sqref="U23">
    <cfRule type="cellIs" dxfId="310" priority="298" stopIfTrue="1" operator="lessThan">
      <formula>0</formula>
    </cfRule>
  </conditionalFormatting>
  <conditionalFormatting sqref="U26">
    <cfRule type="cellIs" dxfId="309" priority="297" stopIfTrue="1" operator="lessThan">
      <formula>0</formula>
    </cfRule>
  </conditionalFormatting>
  <conditionalFormatting sqref="U28">
    <cfRule type="cellIs" dxfId="308" priority="296" stopIfTrue="1" operator="lessThan">
      <formula>0</formula>
    </cfRule>
  </conditionalFormatting>
  <conditionalFormatting sqref="U30">
    <cfRule type="cellIs" dxfId="307" priority="295" stopIfTrue="1" operator="lessThan">
      <formula>0</formula>
    </cfRule>
  </conditionalFormatting>
  <conditionalFormatting sqref="U32">
    <cfRule type="cellIs" dxfId="306" priority="294" stopIfTrue="1" operator="lessThan">
      <formula>0</formula>
    </cfRule>
  </conditionalFormatting>
  <conditionalFormatting sqref="U34">
    <cfRule type="cellIs" dxfId="305" priority="293" stopIfTrue="1" operator="lessThan">
      <formula>0</formula>
    </cfRule>
  </conditionalFormatting>
  <conditionalFormatting sqref="U38">
    <cfRule type="cellIs" dxfId="304" priority="292" stopIfTrue="1" operator="lessThan">
      <formula>0</formula>
    </cfRule>
  </conditionalFormatting>
  <conditionalFormatting sqref="U41">
    <cfRule type="cellIs" dxfId="303" priority="291" stopIfTrue="1" operator="lessThan">
      <formula>0</formula>
    </cfRule>
  </conditionalFormatting>
  <conditionalFormatting sqref="U43">
    <cfRule type="cellIs" dxfId="302" priority="290" stopIfTrue="1" operator="lessThan">
      <formula>0</formula>
    </cfRule>
  </conditionalFormatting>
  <conditionalFormatting sqref="U47">
    <cfRule type="cellIs" dxfId="301" priority="289" stopIfTrue="1" operator="lessThan">
      <formula>0</formula>
    </cfRule>
  </conditionalFormatting>
  <conditionalFormatting sqref="U50">
    <cfRule type="cellIs" dxfId="300" priority="288" stopIfTrue="1" operator="lessThan">
      <formula>0</formula>
    </cfRule>
  </conditionalFormatting>
  <conditionalFormatting sqref="V24:W24">
    <cfRule type="cellIs" dxfId="299" priority="287" stopIfTrue="1" operator="lessThan">
      <formula>0</formula>
    </cfRule>
  </conditionalFormatting>
  <conditionalFormatting sqref="V27:W27">
    <cfRule type="cellIs" dxfId="298" priority="286" stopIfTrue="1" operator="lessThan">
      <formula>0</formula>
    </cfRule>
  </conditionalFormatting>
  <conditionalFormatting sqref="V31:W31">
    <cfRule type="cellIs" dxfId="297" priority="285" stopIfTrue="1" operator="lessThan">
      <formula>0</formula>
    </cfRule>
  </conditionalFormatting>
  <conditionalFormatting sqref="V35:W35">
    <cfRule type="cellIs" dxfId="296" priority="284" stopIfTrue="1" operator="lessThan">
      <formula>0</formula>
    </cfRule>
  </conditionalFormatting>
  <conditionalFormatting sqref="V39:W39">
    <cfRule type="cellIs" dxfId="295" priority="283" stopIfTrue="1" operator="lessThan">
      <formula>0</formula>
    </cfRule>
  </conditionalFormatting>
  <conditionalFormatting sqref="V42:W42">
    <cfRule type="cellIs" dxfId="294" priority="282" stopIfTrue="1" operator="lessThan">
      <formula>0</formula>
    </cfRule>
  </conditionalFormatting>
  <conditionalFormatting sqref="U36">
    <cfRule type="cellIs" dxfId="293" priority="281" stopIfTrue="1" operator="lessThan">
      <formula>0</formula>
    </cfRule>
  </conditionalFormatting>
  <conditionalFormatting sqref="V36:W36">
    <cfRule type="cellIs" dxfId="292" priority="280" stopIfTrue="1" operator="lessThan">
      <formula>0</formula>
    </cfRule>
  </conditionalFormatting>
  <conditionalFormatting sqref="U45">
    <cfRule type="cellIs" dxfId="291" priority="279" stopIfTrue="1" operator="lessThan">
      <formula>0</formula>
    </cfRule>
  </conditionalFormatting>
  <conditionalFormatting sqref="V45:W45">
    <cfRule type="cellIs" dxfId="290" priority="278" stopIfTrue="1" operator="lessThan">
      <formula>0</formula>
    </cfRule>
  </conditionalFormatting>
  <conditionalFormatting sqref="U46">
    <cfRule type="cellIs" dxfId="289" priority="277" stopIfTrue="1" operator="lessThan">
      <formula>0</formula>
    </cfRule>
  </conditionalFormatting>
  <conditionalFormatting sqref="V46:W46">
    <cfRule type="cellIs" dxfId="288" priority="276" stopIfTrue="1" operator="lessThan">
      <formula>0</formula>
    </cfRule>
  </conditionalFormatting>
  <conditionalFormatting sqref="U49">
    <cfRule type="cellIs" dxfId="287" priority="275" stopIfTrue="1" operator="lessThan">
      <formula>0</formula>
    </cfRule>
  </conditionalFormatting>
  <conditionalFormatting sqref="V49:W49">
    <cfRule type="cellIs" dxfId="286" priority="274" stopIfTrue="1" operator="lessThan">
      <formula>0</formula>
    </cfRule>
  </conditionalFormatting>
  <conditionalFormatting sqref="U51">
    <cfRule type="cellIs" dxfId="285" priority="273" stopIfTrue="1" operator="lessThan">
      <formula>0</formula>
    </cfRule>
  </conditionalFormatting>
  <conditionalFormatting sqref="V51:W51">
    <cfRule type="cellIs" dxfId="284" priority="272" stopIfTrue="1" operator="lessThan">
      <formula>0</formula>
    </cfRule>
  </conditionalFormatting>
  <conditionalFormatting sqref="U52">
    <cfRule type="cellIs" dxfId="283" priority="271" stopIfTrue="1" operator="lessThan">
      <formula>0</formula>
    </cfRule>
  </conditionalFormatting>
  <conditionalFormatting sqref="V52:W52">
    <cfRule type="cellIs" dxfId="282" priority="270" stopIfTrue="1" operator="lessThan">
      <formula>0</formula>
    </cfRule>
  </conditionalFormatting>
  <conditionalFormatting sqref="U53">
    <cfRule type="cellIs" dxfId="281" priority="269" stopIfTrue="1" operator="lessThan">
      <formula>0</formula>
    </cfRule>
  </conditionalFormatting>
  <conditionalFormatting sqref="V53:W53">
    <cfRule type="cellIs" dxfId="280" priority="268" stopIfTrue="1" operator="lessThan">
      <formula>0</formula>
    </cfRule>
  </conditionalFormatting>
  <conditionalFormatting sqref="X23">
    <cfRule type="cellIs" dxfId="279" priority="267" stopIfTrue="1" operator="lessThan">
      <formula>0</formula>
    </cfRule>
  </conditionalFormatting>
  <conditionalFormatting sqref="X26">
    <cfRule type="cellIs" dxfId="278" priority="266" stopIfTrue="1" operator="lessThan">
      <formula>0</formula>
    </cfRule>
  </conditionalFormatting>
  <conditionalFormatting sqref="X28">
    <cfRule type="cellIs" dxfId="277" priority="265" stopIfTrue="1" operator="lessThan">
      <formula>0</formula>
    </cfRule>
  </conditionalFormatting>
  <conditionalFormatting sqref="X30">
    <cfRule type="cellIs" dxfId="276" priority="264" stopIfTrue="1" operator="lessThan">
      <formula>0</formula>
    </cfRule>
  </conditionalFormatting>
  <conditionalFormatting sqref="X32">
    <cfRule type="cellIs" dxfId="275" priority="263" stopIfTrue="1" operator="lessThan">
      <formula>0</formula>
    </cfRule>
  </conditionalFormatting>
  <conditionalFormatting sqref="X34">
    <cfRule type="cellIs" dxfId="274" priority="262" stopIfTrue="1" operator="lessThan">
      <formula>0</formula>
    </cfRule>
  </conditionalFormatting>
  <conditionalFormatting sqref="X38">
    <cfRule type="cellIs" dxfId="273" priority="261" stopIfTrue="1" operator="lessThan">
      <formula>0</formula>
    </cfRule>
  </conditionalFormatting>
  <conditionalFormatting sqref="X41">
    <cfRule type="cellIs" dxfId="272" priority="260" stopIfTrue="1" operator="lessThan">
      <formula>0</formula>
    </cfRule>
  </conditionalFormatting>
  <conditionalFormatting sqref="X43">
    <cfRule type="cellIs" dxfId="271" priority="259" stopIfTrue="1" operator="lessThan">
      <formula>0</formula>
    </cfRule>
  </conditionalFormatting>
  <conditionalFormatting sqref="X47">
    <cfRule type="cellIs" dxfId="270" priority="258" stopIfTrue="1" operator="lessThan">
      <formula>0</formula>
    </cfRule>
  </conditionalFormatting>
  <conditionalFormatting sqref="X50">
    <cfRule type="cellIs" dxfId="269" priority="257" stopIfTrue="1" operator="lessThan">
      <formula>0</formula>
    </cfRule>
  </conditionalFormatting>
  <conditionalFormatting sqref="Y24:Z24">
    <cfRule type="cellIs" dxfId="268" priority="256" stopIfTrue="1" operator="lessThan">
      <formula>0</formula>
    </cfRule>
  </conditionalFormatting>
  <conditionalFormatting sqref="Y27:Z27">
    <cfRule type="cellIs" dxfId="267" priority="255" stopIfTrue="1" operator="lessThan">
      <formula>0</formula>
    </cfRule>
  </conditionalFormatting>
  <conditionalFormatting sqref="Y31:Z31">
    <cfRule type="cellIs" dxfId="266" priority="254" stopIfTrue="1" operator="lessThan">
      <formula>0</formula>
    </cfRule>
  </conditionalFormatting>
  <conditionalFormatting sqref="Y35:Z35">
    <cfRule type="cellIs" dxfId="265" priority="253" stopIfTrue="1" operator="lessThan">
      <formula>0</formula>
    </cfRule>
  </conditionalFormatting>
  <conditionalFormatting sqref="Y39:Z39">
    <cfRule type="cellIs" dxfId="264" priority="252" stopIfTrue="1" operator="lessThan">
      <formula>0</formula>
    </cfRule>
  </conditionalFormatting>
  <conditionalFormatting sqref="Y42:Z42">
    <cfRule type="cellIs" dxfId="263" priority="251" stopIfTrue="1" operator="lessThan">
      <formula>0</formula>
    </cfRule>
  </conditionalFormatting>
  <conditionalFormatting sqref="X36">
    <cfRule type="cellIs" dxfId="262" priority="250" stopIfTrue="1" operator="lessThan">
      <formula>0</formula>
    </cfRule>
  </conditionalFormatting>
  <conditionalFormatting sqref="Y36:Z36">
    <cfRule type="cellIs" dxfId="261" priority="249" stopIfTrue="1" operator="lessThan">
      <formula>0</formula>
    </cfRule>
  </conditionalFormatting>
  <conditionalFormatting sqref="X45">
    <cfRule type="cellIs" dxfId="260" priority="248" stopIfTrue="1" operator="lessThan">
      <formula>0</formula>
    </cfRule>
  </conditionalFormatting>
  <conditionalFormatting sqref="Y45:Z45">
    <cfRule type="cellIs" dxfId="259" priority="247" stopIfTrue="1" operator="lessThan">
      <formula>0</formula>
    </cfRule>
  </conditionalFormatting>
  <conditionalFormatting sqref="X46">
    <cfRule type="cellIs" dxfId="258" priority="246" stopIfTrue="1" operator="lessThan">
      <formula>0</formula>
    </cfRule>
  </conditionalFormatting>
  <conditionalFormatting sqref="Y46:Z46">
    <cfRule type="cellIs" dxfId="257" priority="245" stopIfTrue="1" operator="lessThan">
      <formula>0</formula>
    </cfRule>
  </conditionalFormatting>
  <conditionalFormatting sqref="X49">
    <cfRule type="cellIs" dxfId="256" priority="244" stopIfTrue="1" operator="lessThan">
      <formula>0</formula>
    </cfRule>
  </conditionalFormatting>
  <conditionalFormatting sqref="Y49:Z49">
    <cfRule type="cellIs" dxfId="255" priority="243" stopIfTrue="1" operator="lessThan">
      <formula>0</formula>
    </cfRule>
  </conditionalFormatting>
  <conditionalFormatting sqref="X51">
    <cfRule type="cellIs" dxfId="254" priority="242" stopIfTrue="1" operator="lessThan">
      <formula>0</formula>
    </cfRule>
  </conditionalFormatting>
  <conditionalFormatting sqref="Y51:Z51">
    <cfRule type="cellIs" dxfId="253" priority="241" stopIfTrue="1" operator="lessThan">
      <formula>0</formula>
    </cfRule>
  </conditionalFormatting>
  <conditionalFormatting sqref="X52">
    <cfRule type="cellIs" dxfId="252" priority="240" stopIfTrue="1" operator="lessThan">
      <formula>0</formula>
    </cfRule>
  </conditionalFormatting>
  <conditionalFormatting sqref="Y52:Z52">
    <cfRule type="cellIs" dxfId="251" priority="239" stopIfTrue="1" operator="lessThan">
      <formula>0</formula>
    </cfRule>
  </conditionalFormatting>
  <conditionalFormatting sqref="X53">
    <cfRule type="cellIs" dxfId="250" priority="238" stopIfTrue="1" operator="lessThan">
      <formula>0</formula>
    </cfRule>
  </conditionalFormatting>
  <conditionalFormatting sqref="Y53:Z53">
    <cfRule type="cellIs" dxfId="249" priority="237" stopIfTrue="1" operator="lessThan">
      <formula>0</formula>
    </cfRule>
  </conditionalFormatting>
  <conditionalFormatting sqref="AA23">
    <cfRule type="cellIs" dxfId="248" priority="236" stopIfTrue="1" operator="lessThan">
      <formula>0</formula>
    </cfRule>
  </conditionalFormatting>
  <conditionalFormatting sqref="AA26">
    <cfRule type="cellIs" dxfId="247" priority="235" stopIfTrue="1" operator="lessThan">
      <formula>0</formula>
    </cfRule>
  </conditionalFormatting>
  <conditionalFormatting sqref="AA28">
    <cfRule type="cellIs" dxfId="246" priority="234" stopIfTrue="1" operator="lessThan">
      <formula>0</formula>
    </cfRule>
  </conditionalFormatting>
  <conditionalFormatting sqref="AA30">
    <cfRule type="cellIs" dxfId="245" priority="233" stopIfTrue="1" operator="lessThan">
      <formula>0</formula>
    </cfRule>
  </conditionalFormatting>
  <conditionalFormatting sqref="AA32">
    <cfRule type="cellIs" dxfId="244" priority="232" stopIfTrue="1" operator="lessThan">
      <formula>0</formula>
    </cfRule>
  </conditionalFormatting>
  <conditionalFormatting sqref="AA34">
    <cfRule type="cellIs" dxfId="243" priority="231" stopIfTrue="1" operator="lessThan">
      <formula>0</formula>
    </cfRule>
  </conditionalFormatting>
  <conditionalFormatting sqref="AA38">
    <cfRule type="cellIs" dxfId="242" priority="230" stopIfTrue="1" operator="lessThan">
      <formula>0</formula>
    </cfRule>
  </conditionalFormatting>
  <conditionalFormatting sqref="AA41">
    <cfRule type="cellIs" dxfId="241" priority="229" stopIfTrue="1" operator="lessThan">
      <formula>0</formula>
    </cfRule>
  </conditionalFormatting>
  <conditionalFormatting sqref="AA43">
    <cfRule type="cellIs" dxfId="240" priority="228" stopIfTrue="1" operator="lessThan">
      <formula>0</formula>
    </cfRule>
  </conditionalFormatting>
  <conditionalFormatting sqref="AA47">
    <cfRule type="cellIs" dxfId="239" priority="227" stopIfTrue="1" operator="lessThan">
      <formula>0</formula>
    </cfRule>
  </conditionalFormatting>
  <conditionalFormatting sqref="AA50">
    <cfRule type="cellIs" dxfId="238" priority="226" stopIfTrue="1" operator="lessThan">
      <formula>0</formula>
    </cfRule>
  </conditionalFormatting>
  <conditionalFormatting sqref="AB24:AC24">
    <cfRule type="cellIs" dxfId="237" priority="225" stopIfTrue="1" operator="lessThan">
      <formula>0</formula>
    </cfRule>
  </conditionalFormatting>
  <conditionalFormatting sqref="AB27:AC27">
    <cfRule type="cellIs" dxfId="236" priority="224" stopIfTrue="1" operator="lessThan">
      <formula>0</formula>
    </cfRule>
  </conditionalFormatting>
  <conditionalFormatting sqref="AB31:AC31">
    <cfRule type="cellIs" dxfId="235" priority="223" stopIfTrue="1" operator="lessThan">
      <formula>0</formula>
    </cfRule>
  </conditionalFormatting>
  <conditionalFormatting sqref="AB35:AC35">
    <cfRule type="cellIs" dxfId="234" priority="222" stopIfTrue="1" operator="lessThan">
      <formula>0</formula>
    </cfRule>
  </conditionalFormatting>
  <conditionalFormatting sqref="AB39:AC39">
    <cfRule type="cellIs" dxfId="233" priority="221" stopIfTrue="1" operator="lessThan">
      <formula>0</formula>
    </cfRule>
  </conditionalFormatting>
  <conditionalFormatting sqref="AB42:AC42">
    <cfRule type="cellIs" dxfId="232" priority="220" stopIfTrue="1" operator="lessThan">
      <formula>0</formula>
    </cfRule>
  </conditionalFormatting>
  <conditionalFormatting sqref="AA36">
    <cfRule type="cellIs" dxfId="231" priority="219" stopIfTrue="1" operator="lessThan">
      <formula>0</formula>
    </cfRule>
  </conditionalFormatting>
  <conditionalFormatting sqref="AB36:AC36">
    <cfRule type="cellIs" dxfId="230" priority="218" stopIfTrue="1" operator="lessThan">
      <formula>0</formula>
    </cfRule>
  </conditionalFormatting>
  <conditionalFormatting sqref="AA45">
    <cfRule type="cellIs" dxfId="229" priority="217" stopIfTrue="1" operator="lessThan">
      <formula>0</formula>
    </cfRule>
  </conditionalFormatting>
  <conditionalFormatting sqref="AB45:AC45">
    <cfRule type="cellIs" dxfId="228" priority="216" stopIfTrue="1" operator="lessThan">
      <formula>0</formula>
    </cfRule>
  </conditionalFormatting>
  <conditionalFormatting sqref="AA46">
    <cfRule type="cellIs" dxfId="227" priority="215" stopIfTrue="1" operator="lessThan">
      <formula>0</formula>
    </cfRule>
  </conditionalFormatting>
  <conditionalFormatting sqref="AB46:AC46">
    <cfRule type="cellIs" dxfId="226" priority="214" stopIfTrue="1" operator="lessThan">
      <formula>0</formula>
    </cfRule>
  </conditionalFormatting>
  <conditionalFormatting sqref="AA49">
    <cfRule type="cellIs" dxfId="225" priority="213" stopIfTrue="1" operator="lessThan">
      <formula>0</formula>
    </cfRule>
  </conditionalFormatting>
  <conditionalFormatting sqref="AB49:AC49">
    <cfRule type="cellIs" dxfId="224" priority="212" stopIfTrue="1" operator="lessThan">
      <formula>0</formula>
    </cfRule>
  </conditionalFormatting>
  <conditionalFormatting sqref="AA51">
    <cfRule type="cellIs" dxfId="223" priority="211" stopIfTrue="1" operator="lessThan">
      <formula>0</formula>
    </cfRule>
  </conditionalFormatting>
  <conditionalFormatting sqref="AB51:AC51">
    <cfRule type="cellIs" dxfId="222" priority="210" stopIfTrue="1" operator="lessThan">
      <formula>0</formula>
    </cfRule>
  </conditionalFormatting>
  <conditionalFormatting sqref="AA52">
    <cfRule type="cellIs" dxfId="221" priority="209" stopIfTrue="1" operator="lessThan">
      <formula>0</formula>
    </cfRule>
  </conditionalFormatting>
  <conditionalFormatting sqref="AB52:AC52">
    <cfRule type="cellIs" dxfId="220" priority="208" stopIfTrue="1" operator="lessThan">
      <formula>0</formula>
    </cfRule>
  </conditionalFormatting>
  <conditionalFormatting sqref="AA53">
    <cfRule type="cellIs" dxfId="219" priority="207" stopIfTrue="1" operator="lessThan">
      <formula>0</formula>
    </cfRule>
  </conditionalFormatting>
  <conditionalFormatting sqref="AB53:AC53">
    <cfRule type="cellIs" dxfId="218" priority="206" stopIfTrue="1" operator="lessThan">
      <formula>0</formula>
    </cfRule>
  </conditionalFormatting>
  <conditionalFormatting sqref="AN23">
    <cfRule type="cellIs" dxfId="217" priority="205" stopIfTrue="1" operator="lessThan">
      <formula>0</formula>
    </cfRule>
  </conditionalFormatting>
  <conditionalFormatting sqref="AN26">
    <cfRule type="cellIs" dxfId="216" priority="204" stopIfTrue="1" operator="lessThan">
      <formula>0</formula>
    </cfRule>
  </conditionalFormatting>
  <conditionalFormatting sqref="AN28">
    <cfRule type="cellIs" dxfId="215" priority="203" stopIfTrue="1" operator="lessThan">
      <formula>0</formula>
    </cfRule>
  </conditionalFormatting>
  <conditionalFormatting sqref="AN30">
    <cfRule type="cellIs" dxfId="214" priority="202" stopIfTrue="1" operator="lessThan">
      <formula>0</formula>
    </cfRule>
  </conditionalFormatting>
  <conditionalFormatting sqref="AN32">
    <cfRule type="cellIs" dxfId="213" priority="201" stopIfTrue="1" operator="lessThan">
      <formula>0</formula>
    </cfRule>
  </conditionalFormatting>
  <conditionalFormatting sqref="AN34">
    <cfRule type="cellIs" dxfId="212" priority="200" stopIfTrue="1" operator="lessThan">
      <formula>0</formula>
    </cfRule>
  </conditionalFormatting>
  <conditionalFormatting sqref="AN38">
    <cfRule type="cellIs" dxfId="211" priority="199" stopIfTrue="1" operator="lessThan">
      <formula>0</formula>
    </cfRule>
  </conditionalFormatting>
  <conditionalFormatting sqref="AN41">
    <cfRule type="cellIs" dxfId="210" priority="198" stopIfTrue="1" operator="lessThan">
      <formula>0</formula>
    </cfRule>
  </conditionalFormatting>
  <conditionalFormatting sqref="AN43">
    <cfRule type="cellIs" dxfId="209" priority="197" stopIfTrue="1" operator="lessThan">
      <formula>0</formula>
    </cfRule>
  </conditionalFormatting>
  <conditionalFormatting sqref="AN47">
    <cfRule type="cellIs" dxfId="208" priority="196" stopIfTrue="1" operator="lessThan">
      <formula>0</formula>
    </cfRule>
  </conditionalFormatting>
  <conditionalFormatting sqref="AN50">
    <cfRule type="cellIs" dxfId="207" priority="195" stopIfTrue="1" operator="lessThan">
      <formula>0</formula>
    </cfRule>
  </conditionalFormatting>
  <conditionalFormatting sqref="AO24:AR24">
    <cfRule type="cellIs" dxfId="206" priority="194" stopIfTrue="1" operator="lessThan">
      <formula>0</formula>
    </cfRule>
  </conditionalFormatting>
  <conditionalFormatting sqref="AO27:AR27">
    <cfRule type="cellIs" dxfId="205" priority="193" stopIfTrue="1" operator="lessThan">
      <formula>0</formula>
    </cfRule>
  </conditionalFormatting>
  <conditionalFormatting sqref="AO31:AR31">
    <cfRule type="cellIs" dxfId="204" priority="192" stopIfTrue="1" operator="lessThan">
      <formula>0</formula>
    </cfRule>
  </conditionalFormatting>
  <conditionalFormatting sqref="AO35:AR35">
    <cfRule type="cellIs" dxfId="203" priority="191" stopIfTrue="1" operator="lessThan">
      <formula>0</formula>
    </cfRule>
  </conditionalFormatting>
  <conditionalFormatting sqref="AO39:AR39">
    <cfRule type="cellIs" dxfId="202" priority="190" stopIfTrue="1" operator="lessThan">
      <formula>0</formula>
    </cfRule>
  </conditionalFormatting>
  <conditionalFormatting sqref="AO42:AR42">
    <cfRule type="cellIs" dxfId="201" priority="189" stopIfTrue="1" operator="lessThan">
      <formula>0</formula>
    </cfRule>
  </conditionalFormatting>
  <conditionalFormatting sqref="AN36">
    <cfRule type="cellIs" dxfId="200" priority="188" stopIfTrue="1" operator="lessThan">
      <formula>0</formula>
    </cfRule>
  </conditionalFormatting>
  <conditionalFormatting sqref="AO36:AR36">
    <cfRule type="cellIs" dxfId="199" priority="187" stopIfTrue="1" operator="lessThan">
      <formula>0</formula>
    </cfRule>
  </conditionalFormatting>
  <conditionalFormatting sqref="AN45">
    <cfRule type="cellIs" dxfId="198" priority="186" stopIfTrue="1" operator="lessThan">
      <formula>0</formula>
    </cfRule>
  </conditionalFormatting>
  <conditionalFormatting sqref="AO45:AR45">
    <cfRule type="cellIs" dxfId="197" priority="185" stopIfTrue="1" operator="lessThan">
      <formula>0</formula>
    </cfRule>
  </conditionalFormatting>
  <conditionalFormatting sqref="AN46">
    <cfRule type="cellIs" dxfId="196" priority="184" stopIfTrue="1" operator="lessThan">
      <formula>0</formula>
    </cfRule>
  </conditionalFormatting>
  <conditionalFormatting sqref="AO46:AR46">
    <cfRule type="cellIs" dxfId="195" priority="183" stopIfTrue="1" operator="lessThan">
      <formula>0</formula>
    </cfRule>
  </conditionalFormatting>
  <conditionalFormatting sqref="AN49">
    <cfRule type="cellIs" dxfId="194" priority="182" stopIfTrue="1" operator="lessThan">
      <formula>0</formula>
    </cfRule>
  </conditionalFormatting>
  <conditionalFormatting sqref="AO49:AR49">
    <cfRule type="cellIs" dxfId="193" priority="181" stopIfTrue="1" operator="lessThan">
      <formula>0</formula>
    </cfRule>
  </conditionalFormatting>
  <conditionalFormatting sqref="AN51">
    <cfRule type="cellIs" dxfId="192" priority="180" stopIfTrue="1" operator="lessThan">
      <formula>0</formula>
    </cfRule>
  </conditionalFormatting>
  <conditionalFormatting sqref="AO51:AR51">
    <cfRule type="cellIs" dxfId="191" priority="179" stopIfTrue="1" operator="lessThan">
      <formula>0</formula>
    </cfRule>
  </conditionalFormatting>
  <conditionalFormatting sqref="AN52">
    <cfRule type="cellIs" dxfId="190" priority="178" stopIfTrue="1" operator="lessThan">
      <formula>0</formula>
    </cfRule>
  </conditionalFormatting>
  <conditionalFormatting sqref="AO52:AR52">
    <cfRule type="cellIs" dxfId="189" priority="177" stopIfTrue="1" operator="lessThan">
      <formula>0</formula>
    </cfRule>
  </conditionalFormatting>
  <conditionalFormatting sqref="AN53">
    <cfRule type="cellIs" dxfId="188" priority="176" stopIfTrue="1" operator="lessThan">
      <formula>0</formula>
    </cfRule>
  </conditionalFormatting>
  <conditionalFormatting sqref="AO53:AR53">
    <cfRule type="cellIs" dxfId="187" priority="175" stopIfTrue="1" operator="lessThan">
      <formula>0</formula>
    </cfRule>
  </conditionalFormatting>
  <conditionalFormatting sqref="AD23">
    <cfRule type="cellIs" dxfId="186" priority="174" stopIfTrue="1" operator="lessThan">
      <formula>0</formula>
    </cfRule>
  </conditionalFormatting>
  <conditionalFormatting sqref="AD26">
    <cfRule type="cellIs" dxfId="185" priority="173" stopIfTrue="1" operator="lessThan">
      <formula>0</formula>
    </cfRule>
  </conditionalFormatting>
  <conditionalFormatting sqref="AD28">
    <cfRule type="cellIs" dxfId="184" priority="172" stopIfTrue="1" operator="lessThan">
      <formula>0</formula>
    </cfRule>
  </conditionalFormatting>
  <conditionalFormatting sqref="AD30">
    <cfRule type="cellIs" dxfId="183" priority="171" stopIfTrue="1" operator="lessThan">
      <formula>0</formula>
    </cfRule>
  </conditionalFormatting>
  <conditionalFormatting sqref="AD32">
    <cfRule type="cellIs" dxfId="182" priority="170" stopIfTrue="1" operator="lessThan">
      <formula>0</formula>
    </cfRule>
  </conditionalFormatting>
  <conditionalFormatting sqref="AD34">
    <cfRule type="cellIs" dxfId="181" priority="169" stopIfTrue="1" operator="lessThan">
      <formula>0</formula>
    </cfRule>
  </conditionalFormatting>
  <conditionalFormatting sqref="AD38">
    <cfRule type="cellIs" dxfId="180" priority="168" stopIfTrue="1" operator="lessThan">
      <formula>0</formula>
    </cfRule>
  </conditionalFormatting>
  <conditionalFormatting sqref="AD41">
    <cfRule type="cellIs" dxfId="179" priority="167" stopIfTrue="1" operator="lessThan">
      <formula>0</formula>
    </cfRule>
  </conditionalFormatting>
  <conditionalFormatting sqref="AD47">
    <cfRule type="cellIs" dxfId="178" priority="165" stopIfTrue="1" operator="lessThan">
      <formula>0</formula>
    </cfRule>
  </conditionalFormatting>
  <conditionalFormatting sqref="AD50">
    <cfRule type="cellIs" dxfId="177" priority="164" stopIfTrue="1" operator="lessThan">
      <formula>0</formula>
    </cfRule>
  </conditionalFormatting>
  <conditionalFormatting sqref="AD36">
    <cfRule type="cellIs" dxfId="176" priority="163" stopIfTrue="1" operator="lessThan">
      <formula>0</formula>
    </cfRule>
  </conditionalFormatting>
  <conditionalFormatting sqref="AD45">
    <cfRule type="cellIs" dxfId="175" priority="162" stopIfTrue="1" operator="lessThan">
      <formula>0</formula>
    </cfRule>
  </conditionalFormatting>
  <conditionalFormatting sqref="AD46">
    <cfRule type="cellIs" dxfId="174" priority="161" stopIfTrue="1" operator="lessThan">
      <formula>0</formula>
    </cfRule>
  </conditionalFormatting>
  <conditionalFormatting sqref="AD49">
    <cfRule type="cellIs" dxfId="173" priority="160" stopIfTrue="1" operator="lessThan">
      <formula>0</formula>
    </cfRule>
  </conditionalFormatting>
  <conditionalFormatting sqref="AD51">
    <cfRule type="cellIs" dxfId="172" priority="159" stopIfTrue="1" operator="lessThan">
      <formula>0</formula>
    </cfRule>
  </conditionalFormatting>
  <conditionalFormatting sqref="AD52">
    <cfRule type="cellIs" dxfId="171" priority="158" stopIfTrue="1" operator="lessThan">
      <formula>0</formula>
    </cfRule>
  </conditionalFormatting>
  <conditionalFormatting sqref="AD53">
    <cfRule type="cellIs" dxfId="170" priority="157" stopIfTrue="1" operator="lessThan">
      <formula>0</formula>
    </cfRule>
  </conditionalFormatting>
  <conditionalFormatting sqref="AD56">
    <cfRule type="cellIs" dxfId="169" priority="156" stopIfTrue="1" operator="lessThan">
      <formula>0</formula>
    </cfRule>
  </conditionalFormatting>
  <conditionalFormatting sqref="AD57">
    <cfRule type="cellIs" dxfId="168" priority="155" stopIfTrue="1" operator="lessThan">
      <formula>0</formula>
    </cfRule>
  </conditionalFormatting>
  <conditionalFormatting sqref="AI23">
    <cfRule type="cellIs" dxfId="167" priority="154" stopIfTrue="1" operator="lessThan">
      <formula>0</formula>
    </cfRule>
  </conditionalFormatting>
  <conditionalFormatting sqref="AI26">
    <cfRule type="cellIs" dxfId="166" priority="153" stopIfTrue="1" operator="lessThan">
      <formula>0</formula>
    </cfRule>
  </conditionalFormatting>
  <conditionalFormatting sqref="AI28">
    <cfRule type="cellIs" dxfId="165" priority="152" stopIfTrue="1" operator="lessThan">
      <formula>0</formula>
    </cfRule>
  </conditionalFormatting>
  <conditionalFormatting sqref="AI30">
    <cfRule type="cellIs" dxfId="164" priority="151" stopIfTrue="1" operator="lessThan">
      <formula>0</formula>
    </cfRule>
  </conditionalFormatting>
  <conditionalFormatting sqref="AI32">
    <cfRule type="cellIs" dxfId="163" priority="150" stopIfTrue="1" operator="lessThan">
      <formula>0</formula>
    </cfRule>
  </conditionalFormatting>
  <conditionalFormatting sqref="AI34">
    <cfRule type="cellIs" dxfId="162" priority="149" stopIfTrue="1" operator="lessThan">
      <formula>0</formula>
    </cfRule>
  </conditionalFormatting>
  <conditionalFormatting sqref="AI38">
    <cfRule type="cellIs" dxfId="161" priority="148" stopIfTrue="1" operator="lessThan">
      <formula>0</formula>
    </cfRule>
  </conditionalFormatting>
  <conditionalFormatting sqref="AI41">
    <cfRule type="cellIs" dxfId="160" priority="147" stopIfTrue="1" operator="lessThan">
      <formula>0</formula>
    </cfRule>
  </conditionalFormatting>
  <conditionalFormatting sqref="AI43">
    <cfRule type="cellIs" dxfId="159" priority="146" stopIfTrue="1" operator="lessThan">
      <formula>0</formula>
    </cfRule>
  </conditionalFormatting>
  <conditionalFormatting sqref="AI47">
    <cfRule type="cellIs" dxfId="158" priority="145" stopIfTrue="1" operator="lessThan">
      <formula>0</formula>
    </cfRule>
  </conditionalFormatting>
  <conditionalFormatting sqref="AI50">
    <cfRule type="cellIs" dxfId="157" priority="144" stopIfTrue="1" operator="lessThan">
      <formula>0</formula>
    </cfRule>
  </conditionalFormatting>
  <conditionalFormatting sqref="AI36">
    <cfRule type="cellIs" dxfId="156" priority="143" stopIfTrue="1" operator="lessThan">
      <formula>0</formula>
    </cfRule>
  </conditionalFormatting>
  <conditionalFormatting sqref="AI45">
    <cfRule type="cellIs" dxfId="155" priority="142" stopIfTrue="1" operator="lessThan">
      <formula>0</formula>
    </cfRule>
  </conditionalFormatting>
  <conditionalFormatting sqref="AI46">
    <cfRule type="cellIs" dxfId="154" priority="141" stopIfTrue="1" operator="lessThan">
      <formula>0</formula>
    </cfRule>
  </conditionalFormatting>
  <conditionalFormatting sqref="AI49">
    <cfRule type="cellIs" dxfId="153" priority="140" stopIfTrue="1" operator="lessThan">
      <formula>0</formula>
    </cfRule>
  </conditionalFormatting>
  <conditionalFormatting sqref="AI51">
    <cfRule type="cellIs" dxfId="152" priority="139" stopIfTrue="1" operator="lessThan">
      <formula>0</formula>
    </cfRule>
  </conditionalFormatting>
  <conditionalFormatting sqref="AI52">
    <cfRule type="cellIs" dxfId="151" priority="138" stopIfTrue="1" operator="lessThan">
      <formula>0</formula>
    </cfRule>
  </conditionalFormatting>
  <conditionalFormatting sqref="AI53">
    <cfRule type="cellIs" dxfId="150" priority="137" stopIfTrue="1" operator="lessThan">
      <formula>0</formula>
    </cfRule>
  </conditionalFormatting>
  <conditionalFormatting sqref="AI56">
    <cfRule type="cellIs" dxfId="149" priority="136" stopIfTrue="1" operator="lessThan">
      <formula>0</formula>
    </cfRule>
  </conditionalFormatting>
  <conditionalFormatting sqref="AI57">
    <cfRule type="cellIs" dxfId="148" priority="135" stopIfTrue="1" operator="lessThan">
      <formula>0</formula>
    </cfRule>
  </conditionalFormatting>
  <conditionalFormatting sqref="AN56">
    <cfRule type="cellIs" dxfId="147" priority="134" stopIfTrue="1" operator="lessThan">
      <formula>0</formula>
    </cfRule>
  </conditionalFormatting>
  <conditionalFormatting sqref="AO56:AR56">
    <cfRule type="cellIs" dxfId="146" priority="133" stopIfTrue="1" operator="lessThan">
      <formula>0</formula>
    </cfRule>
  </conditionalFormatting>
  <conditionalFormatting sqref="AN57">
    <cfRule type="cellIs" dxfId="145" priority="132" stopIfTrue="1" operator="lessThan">
      <formula>0</formula>
    </cfRule>
  </conditionalFormatting>
  <conditionalFormatting sqref="AO57:AR57">
    <cfRule type="cellIs" dxfId="144" priority="131" stopIfTrue="1" operator="lessThan">
      <formula>0</formula>
    </cfRule>
  </conditionalFormatting>
  <conditionalFormatting sqref="J56">
    <cfRule type="cellIs" dxfId="143" priority="130" stopIfTrue="1" operator="lessThan">
      <formula>0</formula>
    </cfRule>
  </conditionalFormatting>
  <conditionalFormatting sqref="K56:O56">
    <cfRule type="cellIs" dxfId="142" priority="129" stopIfTrue="1" operator="lessThan">
      <formula>0</formula>
    </cfRule>
  </conditionalFormatting>
  <conditionalFormatting sqref="J57">
    <cfRule type="cellIs" dxfId="141" priority="128" stopIfTrue="1" operator="lessThan">
      <formula>0</formula>
    </cfRule>
  </conditionalFormatting>
  <conditionalFormatting sqref="K57:O57">
    <cfRule type="cellIs" dxfId="140" priority="127" stopIfTrue="1" operator="lessThan">
      <formula>0</formula>
    </cfRule>
  </conditionalFormatting>
  <conditionalFormatting sqref="R56:W56">
    <cfRule type="cellIs" dxfId="139" priority="125" stopIfTrue="1" operator="lessThan">
      <formula>0</formula>
    </cfRule>
  </conditionalFormatting>
  <conditionalFormatting sqref="R57:W57">
    <cfRule type="cellIs" dxfId="138" priority="123" stopIfTrue="1" operator="lessThan">
      <formula>0</formula>
    </cfRule>
  </conditionalFormatting>
  <conditionalFormatting sqref="X56:Z56">
    <cfRule type="cellIs" dxfId="137" priority="122" stopIfTrue="1" operator="lessThan">
      <formula>0</formula>
    </cfRule>
  </conditionalFormatting>
  <conditionalFormatting sqref="X57:Z57">
    <cfRule type="cellIs" dxfId="136" priority="121" stopIfTrue="1" operator="lessThan">
      <formula>0</formula>
    </cfRule>
  </conditionalFormatting>
  <conditionalFormatting sqref="AA56:AC56">
    <cfRule type="cellIs" dxfId="135" priority="120" stopIfTrue="1" operator="lessThan">
      <formula>0</formula>
    </cfRule>
  </conditionalFormatting>
  <conditionalFormatting sqref="AA57:AC57">
    <cfRule type="cellIs" dxfId="134" priority="119" stopIfTrue="1" operator="lessThan">
      <formula>0</formula>
    </cfRule>
  </conditionalFormatting>
  <conditionalFormatting sqref="AV56">
    <cfRule type="cellIs" dxfId="133" priority="117" stopIfTrue="1" operator="lessThan">
      <formula>0</formula>
    </cfRule>
  </conditionalFormatting>
  <conditionalFormatting sqref="AV57">
    <cfRule type="cellIs" dxfId="132" priority="115" stopIfTrue="1" operator="lessThan">
      <formula>0</formula>
    </cfRule>
  </conditionalFormatting>
  <conditionalFormatting sqref="AU23">
    <cfRule type="cellIs" dxfId="131" priority="88" stopIfTrue="1" operator="lessThan">
      <formula>0</formula>
    </cfRule>
  </conditionalFormatting>
  <conditionalFormatting sqref="AT32">
    <cfRule type="cellIs" dxfId="130" priority="77" stopIfTrue="1" operator="lessThan">
      <formula>0</formula>
    </cfRule>
  </conditionalFormatting>
  <conditionalFormatting sqref="AU32">
    <cfRule type="cellIs" dxfId="129" priority="76" stopIfTrue="1" operator="lessThan">
      <formula>0</formula>
    </cfRule>
  </conditionalFormatting>
  <conditionalFormatting sqref="AS36">
    <cfRule type="cellIs" dxfId="128" priority="72" stopIfTrue="1" operator="lessThan">
      <formula>0</formula>
    </cfRule>
  </conditionalFormatting>
  <conditionalFormatting sqref="AT36">
    <cfRule type="cellIs" dxfId="127" priority="71" stopIfTrue="1" operator="lessThan">
      <formula>0</formula>
    </cfRule>
  </conditionalFormatting>
  <conditionalFormatting sqref="AU38">
    <cfRule type="cellIs" dxfId="126" priority="67" stopIfTrue="1" operator="lessThan">
      <formula>0</formula>
    </cfRule>
  </conditionalFormatting>
  <conditionalFormatting sqref="AS41">
    <cfRule type="cellIs" dxfId="125" priority="66" stopIfTrue="1" operator="lessThan">
      <formula>0</formula>
    </cfRule>
  </conditionalFormatting>
  <conditionalFormatting sqref="AT43">
    <cfRule type="cellIs" dxfId="124" priority="62" stopIfTrue="1" operator="lessThan">
      <formula>0</formula>
    </cfRule>
  </conditionalFormatting>
  <conditionalFormatting sqref="AU43">
    <cfRule type="cellIs" dxfId="123" priority="61" stopIfTrue="1" operator="lessThan">
      <formula>0</formula>
    </cfRule>
  </conditionalFormatting>
  <conditionalFormatting sqref="AT46">
    <cfRule type="cellIs" dxfId="122" priority="56" stopIfTrue="1" operator="lessThan">
      <formula>0</formula>
    </cfRule>
  </conditionalFormatting>
  <conditionalFormatting sqref="AS49">
    <cfRule type="cellIs" dxfId="121" priority="51" stopIfTrue="1" operator="lessThan">
      <formula>0</formula>
    </cfRule>
  </conditionalFormatting>
  <conditionalFormatting sqref="AT50">
    <cfRule type="cellIs" dxfId="120" priority="47" stopIfTrue="1" operator="lessThan">
      <formula>0</formula>
    </cfRule>
  </conditionalFormatting>
  <conditionalFormatting sqref="AU50">
    <cfRule type="cellIs" dxfId="119" priority="46" stopIfTrue="1" operator="lessThan">
      <formula>0</formula>
    </cfRule>
  </conditionalFormatting>
  <conditionalFormatting sqref="AS52">
    <cfRule type="cellIs" dxfId="118" priority="42" stopIfTrue="1" operator="lessThan">
      <formula>0</formula>
    </cfRule>
  </conditionalFormatting>
  <conditionalFormatting sqref="AU53">
    <cfRule type="cellIs" dxfId="117" priority="37" stopIfTrue="1" operator="lessThan">
      <formula>0</formula>
    </cfRule>
  </conditionalFormatting>
  <conditionalFormatting sqref="AT23">
    <cfRule type="cellIs" dxfId="116" priority="89" stopIfTrue="1" operator="lessThan">
      <formula>0</formula>
    </cfRule>
  </conditionalFormatting>
  <conditionalFormatting sqref="AU26">
    <cfRule type="cellIs" dxfId="115" priority="85" stopIfTrue="1" operator="lessThan">
      <formula>0</formula>
    </cfRule>
  </conditionalFormatting>
  <conditionalFormatting sqref="AT28">
    <cfRule type="cellIs" dxfId="114" priority="83" stopIfTrue="1" operator="lessThan">
      <formula>0</formula>
    </cfRule>
  </conditionalFormatting>
  <conditionalFormatting sqref="AU28">
    <cfRule type="cellIs" dxfId="113" priority="82" stopIfTrue="1" operator="lessThan">
      <formula>0</formula>
    </cfRule>
  </conditionalFormatting>
  <conditionalFormatting sqref="AS30">
    <cfRule type="cellIs" dxfId="112" priority="81" stopIfTrue="1" operator="lessThan">
      <formula>0</formula>
    </cfRule>
  </conditionalFormatting>
  <conditionalFormatting sqref="AT30">
    <cfRule type="cellIs" dxfId="111" priority="80" stopIfTrue="1" operator="lessThan">
      <formula>0</formula>
    </cfRule>
  </conditionalFormatting>
  <conditionalFormatting sqref="AU30">
    <cfRule type="cellIs" dxfId="110" priority="79" stopIfTrue="1" operator="lessThan">
      <formula>0</formula>
    </cfRule>
  </conditionalFormatting>
  <conditionalFormatting sqref="AS32">
    <cfRule type="cellIs" dxfId="109" priority="78" stopIfTrue="1" operator="lessThan">
      <formula>0</formula>
    </cfRule>
  </conditionalFormatting>
  <conditionalFormatting sqref="AS34">
    <cfRule type="cellIs" dxfId="108" priority="75" stopIfTrue="1" operator="lessThan">
      <formula>0</formula>
    </cfRule>
  </conditionalFormatting>
  <conditionalFormatting sqref="AT34">
    <cfRule type="cellIs" dxfId="107" priority="74" stopIfTrue="1" operator="lessThan">
      <formula>0</formula>
    </cfRule>
  </conditionalFormatting>
  <conditionalFormatting sqref="AU34">
    <cfRule type="cellIs" dxfId="106" priority="73" stopIfTrue="1" operator="lessThan">
      <formula>0</formula>
    </cfRule>
  </conditionalFormatting>
  <conditionalFormatting sqref="AU36">
    <cfRule type="cellIs" dxfId="105" priority="70" stopIfTrue="1" operator="lessThan">
      <formula>0</formula>
    </cfRule>
  </conditionalFormatting>
  <conditionalFormatting sqref="AS38">
    <cfRule type="cellIs" dxfId="104" priority="69" stopIfTrue="1" operator="lessThan">
      <formula>0</formula>
    </cfRule>
  </conditionalFormatting>
  <conditionalFormatting sqref="AT38">
    <cfRule type="cellIs" dxfId="103" priority="68" stopIfTrue="1" operator="lessThan">
      <formula>0</formula>
    </cfRule>
  </conditionalFormatting>
  <conditionalFormatting sqref="AT41">
    <cfRule type="cellIs" dxfId="102" priority="65" stopIfTrue="1" operator="lessThan">
      <formula>0</formula>
    </cfRule>
  </conditionalFormatting>
  <conditionalFormatting sqref="AU41">
    <cfRule type="cellIs" dxfId="101" priority="64" stopIfTrue="1" operator="lessThan">
      <formula>0</formula>
    </cfRule>
  </conditionalFormatting>
  <conditionalFormatting sqref="AS43">
    <cfRule type="cellIs" dxfId="100" priority="63" stopIfTrue="1" operator="lessThan">
      <formula>0</formula>
    </cfRule>
  </conditionalFormatting>
  <conditionalFormatting sqref="AU46">
    <cfRule type="cellIs" dxfId="99" priority="55" stopIfTrue="1" operator="lessThan">
      <formula>0</formula>
    </cfRule>
  </conditionalFormatting>
  <conditionalFormatting sqref="AT47">
    <cfRule type="cellIs" dxfId="98" priority="53" stopIfTrue="1" operator="lessThan">
      <formula>0</formula>
    </cfRule>
  </conditionalFormatting>
  <conditionalFormatting sqref="AT49">
    <cfRule type="cellIs" dxfId="97" priority="50" stopIfTrue="1" operator="lessThan">
      <formula>0</formula>
    </cfRule>
  </conditionalFormatting>
  <conditionalFormatting sqref="AU49">
    <cfRule type="cellIs" dxfId="96" priority="49" stopIfTrue="1" operator="lessThan">
      <formula>0</formula>
    </cfRule>
  </conditionalFormatting>
  <conditionalFormatting sqref="AS50">
    <cfRule type="cellIs" dxfId="95" priority="48" stopIfTrue="1" operator="lessThan">
      <formula>0</formula>
    </cfRule>
  </conditionalFormatting>
  <conditionalFormatting sqref="AS51">
    <cfRule type="cellIs" dxfId="94" priority="45" stopIfTrue="1" operator="lessThan">
      <formula>0</formula>
    </cfRule>
  </conditionalFormatting>
  <conditionalFormatting sqref="AT51">
    <cfRule type="cellIs" dxfId="93" priority="44" stopIfTrue="1" operator="lessThan">
      <formula>0</formula>
    </cfRule>
  </conditionalFormatting>
  <conditionalFormatting sqref="AU52">
    <cfRule type="cellIs" dxfId="92" priority="40" stopIfTrue="1" operator="lessThan">
      <formula>0</formula>
    </cfRule>
  </conditionalFormatting>
  <conditionalFormatting sqref="AS53">
    <cfRule type="cellIs" dxfId="91" priority="39" stopIfTrue="1" operator="lessThan">
      <formula>0</formula>
    </cfRule>
  </conditionalFormatting>
  <conditionalFormatting sqref="AT53">
    <cfRule type="cellIs" dxfId="90" priority="38" stopIfTrue="1" operator="lessThan">
      <formula>0</formula>
    </cfRule>
  </conditionalFormatting>
  <conditionalFormatting sqref="AT56">
    <cfRule type="cellIs" dxfId="89" priority="35" stopIfTrue="1" operator="lessThan">
      <formula>0</formula>
    </cfRule>
  </conditionalFormatting>
  <conditionalFormatting sqref="AU56">
    <cfRule type="cellIs" dxfId="88" priority="34" stopIfTrue="1" operator="lessThan">
      <formula>0</formula>
    </cfRule>
  </conditionalFormatting>
  <conditionalFormatting sqref="AT45">
    <cfRule type="cellIs" dxfId="87" priority="29" stopIfTrue="1" operator="lessThan">
      <formula>0</formula>
    </cfRule>
  </conditionalFormatting>
  <conditionalFormatting sqref="AU45">
    <cfRule type="cellIs" dxfId="86" priority="28" stopIfTrue="1" operator="lessThan">
      <formula>0</formula>
    </cfRule>
  </conditionalFormatting>
  <conditionalFormatting sqref="D23">
    <cfRule type="cellIs" dxfId="85" priority="27" stopIfTrue="1" operator="lessThan">
      <formula>0</formula>
    </cfRule>
  </conditionalFormatting>
  <conditionalFormatting sqref="E24:I24">
    <cfRule type="cellIs" dxfId="84" priority="26" stopIfTrue="1" operator="lessThan">
      <formula>0</formula>
    </cfRule>
  </conditionalFormatting>
  <conditionalFormatting sqref="D26">
    <cfRule type="cellIs" dxfId="83" priority="25" stopIfTrue="1" operator="lessThan">
      <formula>0</formula>
    </cfRule>
  </conditionalFormatting>
  <conditionalFormatting sqref="E27:I27">
    <cfRule type="cellIs" dxfId="82" priority="24" stopIfTrue="1" operator="lessThan">
      <formula>0</formula>
    </cfRule>
  </conditionalFormatting>
  <conditionalFormatting sqref="D28">
    <cfRule type="cellIs" dxfId="81" priority="23" stopIfTrue="1" operator="lessThan">
      <formula>0</formula>
    </cfRule>
  </conditionalFormatting>
  <conditionalFormatting sqref="P5">
    <cfRule type="cellIs" dxfId="80" priority="22" stopIfTrue="1" operator="lessThan">
      <formula>0</formula>
    </cfRule>
  </conditionalFormatting>
  <conditionalFormatting sqref="P18">
    <cfRule type="cellIs" dxfId="79" priority="21" stopIfTrue="1" operator="lessThan">
      <formula>0</formula>
    </cfRule>
  </conditionalFormatting>
  <conditionalFormatting sqref="Q18">
    <cfRule type="cellIs" dxfId="78" priority="20" stopIfTrue="1" operator="lessThan">
      <formula>0</formula>
    </cfRule>
  </conditionalFormatting>
  <conditionalFormatting sqref="P23">
    <cfRule type="cellIs" dxfId="77" priority="19" stopIfTrue="1" operator="lessThan">
      <formula>0</formula>
    </cfRule>
  </conditionalFormatting>
  <conditionalFormatting sqref="Q24">
    <cfRule type="cellIs" dxfId="76" priority="18" stopIfTrue="1" operator="lessThan">
      <formula>0</formula>
    </cfRule>
  </conditionalFormatting>
  <conditionalFormatting sqref="P26">
    <cfRule type="cellIs" dxfId="75" priority="17" stopIfTrue="1" operator="lessThan">
      <formula>0</formula>
    </cfRule>
  </conditionalFormatting>
  <conditionalFormatting sqref="Q27">
    <cfRule type="cellIs" dxfId="74" priority="16" stopIfTrue="1" operator="lessThan">
      <formula>0</formula>
    </cfRule>
  </conditionalFormatting>
  <conditionalFormatting sqref="P57">
    <cfRule type="cellIs" dxfId="73" priority="15" stopIfTrue="1" operator="lessThan">
      <formula>0</formula>
    </cfRule>
  </conditionalFormatting>
  <conditionalFormatting sqref="Q57">
    <cfRule type="cellIs" dxfId="72" priority="14" stopIfTrue="1" operator="lessThan">
      <formula>0</formula>
    </cfRule>
  </conditionalFormatting>
  <conditionalFormatting sqref="P56">
    <cfRule type="cellIs" dxfId="71" priority="13" stopIfTrue="1" operator="lessThan">
      <formula>0</formula>
    </cfRule>
  </conditionalFormatting>
  <conditionalFormatting sqref="Q56">
    <cfRule type="cellIs" dxfId="70" priority="12" stopIfTrue="1" operator="lessThan">
      <formula>0</formula>
    </cfRule>
  </conditionalFormatting>
  <conditionalFormatting sqref="AS5">
    <cfRule type="cellIs" dxfId="69" priority="11" stopIfTrue="1" operator="lessThan">
      <formula>0</formula>
    </cfRule>
  </conditionalFormatting>
  <conditionalFormatting sqref="AS18">
    <cfRule type="cellIs" dxfId="68" priority="10" stopIfTrue="1" operator="lessThan">
      <formula>0</formula>
    </cfRule>
  </conditionalFormatting>
  <conditionalFormatting sqref="AS23">
    <cfRule type="cellIs" dxfId="67" priority="9" stopIfTrue="1" operator="lessThan">
      <formula>0</formula>
    </cfRule>
  </conditionalFormatting>
  <conditionalFormatting sqref="AS26">
    <cfRule type="cellIs" dxfId="66" priority="8" stopIfTrue="1" operator="lessThan">
      <formula>0</formula>
    </cfRule>
  </conditionalFormatting>
  <conditionalFormatting sqref="AS28">
    <cfRule type="cellIs" dxfId="65" priority="7" stopIfTrue="1" operator="lessThan">
      <formula>0</formula>
    </cfRule>
  </conditionalFormatting>
  <conditionalFormatting sqref="AS46">
    <cfRule type="cellIs" dxfId="64" priority="6" stopIfTrue="1" operator="lessThan">
      <formula>0</formula>
    </cfRule>
  </conditionalFormatting>
  <conditionalFormatting sqref="AS47">
    <cfRule type="cellIs" dxfId="63" priority="5" stopIfTrue="1" operator="lessThan">
      <formula>0</formula>
    </cfRule>
  </conditionalFormatting>
  <conditionalFormatting sqref="AS45">
    <cfRule type="cellIs" dxfId="62" priority="4" stopIfTrue="1" operator="lessThan">
      <formula>0</formula>
    </cfRule>
  </conditionalFormatting>
  <conditionalFormatting sqref="AS57">
    <cfRule type="cellIs" dxfId="61" priority="3" stopIfTrue="1" operator="lessThan">
      <formula>0</formula>
    </cfRule>
  </conditionalFormatting>
  <conditionalFormatting sqref="AS56">
    <cfRule type="cellIs" dxfId="60" priority="2" stopIfTrue="1" operator="lessThan">
      <formula>0</formula>
    </cfRule>
  </conditionalFormatting>
  <conditionalFormatting sqref="I18">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90" zoomScaleNormal="90" workbookViewId="0">
      <pane xSplit="2" ySplit="3" topLeftCell="G19" activePane="bottomRight" state="frozen"/>
      <selection activeCell="B1" sqref="B1"/>
      <selection pane="topRight" activeCell="B1" sqref="B1"/>
      <selection pane="bottomLeft" activeCell="B1" sqref="B1"/>
      <selection pane="bottomRight" activeCell="G35" sqref="G35"/>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6" customFormat="1" x14ac:dyDescent="0.2">
      <c r="A5" s="114"/>
      <c r="B5" s="420" t="s">
        <v>308</v>
      </c>
      <c r="C5" s="408"/>
      <c r="D5" s="409">
        <v>1918781</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6" customFormat="1" ht="25.5" x14ac:dyDescent="0.2">
      <c r="A6" s="114"/>
      <c r="B6" s="421" t="s">
        <v>309</v>
      </c>
      <c r="C6" s="403"/>
      <c r="D6" s="404">
        <v>1931382</v>
      </c>
      <c r="E6" s="406">
        <f>'Pt 1 Summary of Data'!E12</f>
        <v>80923681</v>
      </c>
      <c r="F6" s="406">
        <f>+D6+E6</f>
        <v>82855063</v>
      </c>
      <c r="G6" s="407">
        <f>+E6</f>
        <v>80923681</v>
      </c>
      <c r="H6" s="403"/>
      <c r="I6" s="404"/>
      <c r="J6" s="406"/>
      <c r="K6" s="406"/>
      <c r="L6" s="407"/>
      <c r="M6" s="403"/>
      <c r="N6" s="404"/>
      <c r="O6" s="406">
        <f>'Pt 1 Summary of Data'!Q12</f>
        <v>1503709.5175581626</v>
      </c>
      <c r="P6" s="406">
        <f>O6</f>
        <v>1503709.5175581626</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v>4240</v>
      </c>
      <c r="E7" s="406">
        <f>'Pt 1 Summary of Data'!E37</f>
        <v>272941</v>
      </c>
      <c r="F7" s="406">
        <f t="shared" ref="F7:F11" si="0">+D7+E7</f>
        <v>277181</v>
      </c>
      <c r="G7" s="477">
        <f t="shared" ref="G7:G10" si="1">+E7</f>
        <v>272941</v>
      </c>
      <c r="H7" s="403"/>
      <c r="I7" s="404"/>
      <c r="J7" s="406"/>
      <c r="K7" s="406"/>
      <c r="L7" s="407"/>
      <c r="M7" s="403"/>
      <c r="N7" s="404"/>
      <c r="O7" s="406">
        <f>'Pt 1 Summary of Data'!Q37</f>
        <v>8606</v>
      </c>
      <c r="P7" s="406">
        <f>O7</f>
        <v>8606</v>
      </c>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v>15368.16</v>
      </c>
      <c r="E8" s="406">
        <f>'Pt 2 Premium and Claims'!E58</f>
        <v>19977855.829999998</v>
      </c>
      <c r="F8" s="406">
        <f t="shared" si="0"/>
        <v>19993223.989999998</v>
      </c>
      <c r="G8" s="477">
        <f t="shared" si="1"/>
        <v>19977855.829999998</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642042</v>
      </c>
      <c r="E9" s="406">
        <f>+'Pt 2 Premium and Claims'!E15</f>
        <v>5341921</v>
      </c>
      <c r="F9" s="406">
        <f t="shared" si="0"/>
        <v>5983963</v>
      </c>
      <c r="G9" s="477">
        <f t="shared" si="1"/>
        <v>5341921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798055</v>
      </c>
      <c r="E10" s="406">
        <f>+'Pt 2 Premium and Claims'!E16</f>
        <v>-36084528</v>
      </c>
      <c r="F10" s="406">
        <f t="shared" si="0"/>
        <v>-35286473</v>
      </c>
      <c r="G10" s="477">
        <f t="shared" si="1"/>
        <v>-36084528</v>
      </c>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-4628</v>
      </c>
      <c r="E11" s="406"/>
      <c r="F11" s="406">
        <f t="shared" si="0"/>
        <v>-4628</v>
      </c>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2" customFormat="1" x14ac:dyDescent="0.2">
      <c r="A12" s="115"/>
      <c r="B12" s="422" t="s">
        <v>315</v>
      </c>
      <c r="C12" s="405"/>
      <c r="D12" s="406">
        <f>D6+D7-D8-D9-D10-D11</f>
        <v>484784.84000000008</v>
      </c>
      <c r="E12" s="406">
        <f>E6+E7-E8-E9-E10</f>
        <v>91961373.170000002</v>
      </c>
      <c r="F12" s="406">
        <f>F6+F7-F8-F9-F10-F11</f>
        <v>92446158.010000005</v>
      </c>
      <c r="G12" s="453"/>
      <c r="H12" s="405"/>
      <c r="I12" s="406"/>
      <c r="J12" s="406"/>
      <c r="K12" s="406"/>
      <c r="L12" s="453"/>
      <c r="M12" s="405"/>
      <c r="N12" s="406"/>
      <c r="O12" s="406">
        <f>+O6+O7</f>
        <v>1512315.5175581626</v>
      </c>
      <c r="P12" s="406">
        <f>+P6+P7</f>
        <v>1512315.5175581626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2" customFormat="1" ht="30" customHeight="1" x14ac:dyDescent="0.2">
      <c r="A13" s="115"/>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7" thickTop="1" thickBot="1" x14ac:dyDescent="0.25">
      <c r="B15" s="423" t="s">
        <v>431</v>
      </c>
      <c r="C15" s="408"/>
      <c r="D15" s="409">
        <v>663279</v>
      </c>
      <c r="E15" s="401">
        <f>'Pt 1 Summary of Data'!D5+'Pt 1 Summary of Data'!D6+'Pt 1 Summary of Data'!D7-(E9+E10+E11)</f>
        <v>108268939.95</v>
      </c>
      <c r="F15" s="401">
        <f>+D15+E15</f>
        <v>108932218.95</v>
      </c>
      <c r="G15" s="402">
        <f>+E15</f>
        <v>108268939.95</v>
      </c>
      <c r="H15" s="408"/>
      <c r="I15" s="409"/>
      <c r="J15" s="401"/>
      <c r="K15" s="401"/>
      <c r="L15" s="402"/>
      <c r="M15" s="408"/>
      <c r="N15" s="409"/>
      <c r="O15" s="401">
        <f>'Pt 1 Summary of Data'!Q5+'Pt 1 Summary of Data'!Q6+'Pt 1 Summary of Data'!Q7</f>
        <v>2388437</v>
      </c>
      <c r="P15" s="401">
        <f>O15</f>
        <v>2388437</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ht="13.5" thickTop="1" x14ac:dyDescent="0.2">
      <c r="B16" s="421" t="s">
        <v>311</v>
      </c>
      <c r="C16" s="403"/>
      <c r="D16" s="404">
        <v>24398</v>
      </c>
      <c r="E16" s="406">
        <f>'Pt 1 Summary of Data'!E25+'Pt 1 Summary of Data'!E26+'Pt 1 Summary of Data'!E27+'Pt 1 Summary of Data'!E28+'Pt 1 Summary of Data'!E30+'Pt 1 Summary of Data'!E31+'Pt 1 Summary of Data'!E34+'Pt 1 Summary of Data'!E35</f>
        <v>7613192</v>
      </c>
      <c r="F16" s="401">
        <f>+D16+E16</f>
        <v>7637590</v>
      </c>
      <c r="G16" s="407">
        <f>+E16</f>
        <v>7613192</v>
      </c>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2" customFormat="1" x14ac:dyDescent="0.2">
      <c r="A17" s="115"/>
      <c r="B17" s="422" t="s">
        <v>318</v>
      </c>
      <c r="C17" s="405"/>
      <c r="D17" s="406">
        <f>D15-D16</f>
        <v>638881</v>
      </c>
      <c r="E17" s="406">
        <f>+E15-E16</f>
        <v>100655747.95</v>
      </c>
      <c r="F17" s="406">
        <f>+F15-F16</f>
        <v>101294628.95</v>
      </c>
      <c r="G17" s="456"/>
      <c r="H17" s="405"/>
      <c r="I17" s="406"/>
      <c r="J17" s="406"/>
      <c r="K17" s="406"/>
      <c r="L17" s="456"/>
      <c r="M17" s="405"/>
      <c r="N17" s="406"/>
      <c r="O17" s="406">
        <f>+O15-O16</f>
        <v>2388437</v>
      </c>
      <c r="P17" s="406">
        <f>+P15</f>
        <v>2388437</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+G6+G7-G8-G9-G10+G58</f>
        <v>91973974.170000002</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'[1]Pt 1 Summary of Data'!I44+'[1]Pt 1 Summary of Data'!I45+'[1]Pt 1 Summary of Data'!I46+'[1]Pt 1 Summary of Data'!I47+'[1]Pt 1 Summary of Data'!I49+'[1]Pt 1 Summary of Data'!I50+'[1]Pt 1 Summary of Data'!I51</f>
        <v>4876699</v>
      </c>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G23</f>
        <v>5032787.3975000009</v>
      </c>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f>
        <v>3805074.7800000012</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((0.03+0.02)*(G15-G16))</f>
        <v>5032787.3975000009</v>
      </c>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0.03*(G15-G16)</f>
        <v>3019672.4385000002</v>
      </c>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G26</f>
        <v>17522678.397500001</v>
      </c>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f>
        <v>17522678.397500001</v>
      </c>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((0.2+0.02)*(G15-G16)+G16)</f>
        <v>29757456.549000002</v>
      </c>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G15-G25</f>
        <v>90746261.55250001</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G31</f>
        <v>16294965.780000001</v>
      </c>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G22</f>
        <v>3805074.7800000012</v>
      </c>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f>
        <v>16294965.780000001</v>
      </c>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(0.2*(G15-G16)+G16)</f>
        <v>27744341.590000004</v>
      </c>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G15-G29</f>
        <v>91973974.170000002</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f>G19/G33</f>
        <v>1</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183</v>
      </c>
      <c r="E38" s="438">
        <f>'Pt 1 Summary of Data'!E60</f>
        <v>31855.666666666668</v>
      </c>
      <c r="F38" s="438">
        <f>D38+E38</f>
        <v>32038.666666666668</v>
      </c>
      <c r="G38" s="454"/>
      <c r="H38" s="410"/>
      <c r="I38" s="411"/>
      <c r="J38" s="438"/>
      <c r="K38" s="438"/>
      <c r="L38" s="454"/>
      <c r="M38" s="410"/>
      <c r="N38" s="411"/>
      <c r="O38" s="438">
        <f>'Pt 1 Summary of Data'!Q60</f>
        <v>547.91666666666663</v>
      </c>
      <c r="P38" s="438">
        <f>O38</f>
        <v>547.91666666666663</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f>0.016-((F38-25000)/25000*0.004)</f>
        <v>1.4873813333333333E-2</v>
      </c>
      <c r="G39" s="467"/>
      <c r="H39" s="465"/>
      <c r="I39" s="466"/>
      <c r="J39" s="466"/>
      <c r="K39" s="445"/>
      <c r="L39" s="467"/>
      <c r="M39" s="465"/>
      <c r="N39" s="466"/>
      <c r="O39" s="466"/>
      <c r="P39" s="445">
        <v>0</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7" customFormat="1" x14ac:dyDescent="0.2">
      <c r="A40" s="114"/>
      <c r="B40" s="427" t="s">
        <v>321</v>
      </c>
      <c r="C40" s="449"/>
      <c r="D40" s="447"/>
      <c r="E40" s="447"/>
      <c r="F40" s="404">
        <v>2621</v>
      </c>
      <c r="G40" s="453"/>
      <c r="H40" s="449"/>
      <c r="I40" s="447"/>
      <c r="J40" s="447"/>
      <c r="K40" s="404"/>
      <c r="L40" s="453"/>
      <c r="M40" s="449"/>
      <c r="N40" s="447"/>
      <c r="O40" s="447"/>
      <c r="P40" s="404">
        <v>500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6"/>
      <c r="B41" s="421" t="s">
        <v>322</v>
      </c>
      <c r="C41" s="449"/>
      <c r="D41" s="447"/>
      <c r="E41" s="447"/>
      <c r="F41" s="440">
        <f>1.164+((F40-2500)/2500*0.238)</f>
        <v>1.1755191999999999</v>
      </c>
      <c r="G41" s="453"/>
      <c r="H41" s="449"/>
      <c r="I41" s="447"/>
      <c r="J41" s="447"/>
      <c r="K41" s="440"/>
      <c r="L41" s="453"/>
      <c r="M41" s="449"/>
      <c r="N41" s="447"/>
      <c r="O41" s="447"/>
      <c r="P41" s="440">
        <v>0.2</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f>F39*F41</f>
        <v>1.748445315054933E-2</v>
      </c>
      <c r="G42" s="453"/>
      <c r="H42" s="449"/>
      <c r="I42" s="447"/>
      <c r="J42" s="447"/>
      <c r="K42" s="442"/>
      <c r="L42" s="453"/>
      <c r="M42" s="449"/>
      <c r="N42" s="447"/>
      <c r="O42" s="447"/>
      <c r="P42" s="442">
        <f>P39*P41</f>
        <v>0</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f>D12/D17</f>
        <v>0.7588030321765713</v>
      </c>
      <c r="E45" s="442">
        <f>E12/E17</f>
        <v>0.91362266977223328</v>
      </c>
      <c r="F45" s="442">
        <f>F12/F17</f>
        <v>0.9126461982069386</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2" customFormat="1" x14ac:dyDescent="0.2">
      <c r="A47" s="114"/>
      <c r="B47" s="427" t="s">
        <v>328</v>
      </c>
      <c r="C47" s="449"/>
      <c r="D47" s="447"/>
      <c r="E47" s="447"/>
      <c r="F47" s="442">
        <f>F42</f>
        <v>1.748445315054933E-2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6" customFormat="1" x14ac:dyDescent="0.2">
      <c r="A48" s="115"/>
      <c r="B48" s="429" t="s">
        <v>327</v>
      </c>
      <c r="C48" s="449"/>
      <c r="D48" s="447"/>
      <c r="E48" s="447"/>
      <c r="F48" s="442">
        <f>F45</f>
        <v>0.9126461982069386</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6" customFormat="1" x14ac:dyDescent="0.2">
      <c r="A50" s="114"/>
      <c r="B50" s="420" t="s">
        <v>330</v>
      </c>
      <c r="C50" s="412"/>
      <c r="D50" s="413">
        <v>0.8</v>
      </c>
      <c r="E50" s="413">
        <v>0.8</v>
      </c>
      <c r="F50" s="413">
        <v>0.8</v>
      </c>
      <c r="G50" s="454"/>
      <c r="H50" s="412"/>
      <c r="I50" s="413"/>
      <c r="J50" s="413"/>
      <c r="K50" s="413"/>
      <c r="L50" s="454"/>
      <c r="M50" s="412"/>
      <c r="N50" s="413"/>
      <c r="O50" s="413"/>
      <c r="P50" s="413">
        <v>0.85</v>
      </c>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f>F48</f>
        <v>0.9126461982069386</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2" customFormat="1" ht="26.25" customHeight="1" x14ac:dyDescent="0.2">
      <c r="A52" s="114"/>
      <c r="B52" s="425" t="s">
        <v>332</v>
      </c>
      <c r="C52" s="449"/>
      <c r="D52" s="447"/>
      <c r="E52" s="447"/>
      <c r="F52" s="406">
        <f>F15-F16</f>
        <v>101294628.95</v>
      </c>
      <c r="G52" s="453"/>
      <c r="H52" s="449"/>
      <c r="I52" s="447"/>
      <c r="J52" s="447"/>
      <c r="K52" s="406"/>
      <c r="L52" s="453"/>
      <c r="M52" s="449"/>
      <c r="N52" s="447"/>
      <c r="O52" s="447"/>
      <c r="P52" s="406">
        <f>O15-O16</f>
        <v>2388437</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6" customFormat="1" ht="25.5" x14ac:dyDescent="0.2">
      <c r="A53" s="115"/>
      <c r="B53" s="422" t="s">
        <v>333</v>
      </c>
      <c r="C53" s="449"/>
      <c r="D53" s="447"/>
      <c r="E53" s="447"/>
      <c r="F53" s="406">
        <f>0*F52</f>
        <v>0</v>
      </c>
      <c r="G53" s="453"/>
      <c r="H53" s="449"/>
      <c r="I53" s="447"/>
      <c r="J53" s="447"/>
      <c r="K53" s="406"/>
      <c r="L53" s="453"/>
      <c r="M53" s="449"/>
      <c r="N53" s="447"/>
      <c r="O53" s="447"/>
      <c r="P53" s="406">
        <f>0*P52</f>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6" customFormat="1" ht="16.5" x14ac:dyDescent="0.25">
      <c r="A54" s="91"/>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6" customFormat="1" ht="18.75" customHeight="1" x14ac:dyDescent="0.2">
      <c r="A55" s="91"/>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6" customFormat="1" ht="26.25" customHeight="1" x14ac:dyDescent="0.2">
      <c r="A56" s="91"/>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6" customFormat="1" ht="25.5" x14ac:dyDescent="0.2">
      <c r="A57" s="91"/>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6" customFormat="1" ht="26.25" customHeight="1" x14ac:dyDescent="0.2">
      <c r="A58" s="91"/>
      <c r="B58" s="426" t="s">
        <v>485</v>
      </c>
      <c r="C58" s="458"/>
      <c r="D58" s="447"/>
      <c r="E58" s="459"/>
      <c r="F58" s="459"/>
      <c r="G58" s="406">
        <f>G60-G59</f>
        <v>12601</v>
      </c>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6" customFormat="1" ht="25.5" x14ac:dyDescent="0.2">
      <c r="A59" s="91"/>
      <c r="B59" s="425" t="s">
        <v>486</v>
      </c>
      <c r="C59" s="449"/>
      <c r="D59" s="447"/>
      <c r="E59" s="447"/>
      <c r="F59" s="447"/>
      <c r="G59" s="6">
        <v>1918781</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6" customFormat="1" ht="25.5" x14ac:dyDescent="0.2">
      <c r="A60" s="91"/>
      <c r="B60" s="425" t="s">
        <v>487</v>
      </c>
      <c r="C60" s="449"/>
      <c r="D60" s="447"/>
      <c r="E60" s="447"/>
      <c r="F60" s="447"/>
      <c r="G60" s="6">
        <v>1931382</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6" customFormat="1" x14ac:dyDescent="0.2">
      <c r="A61" s="91"/>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6" customFormat="1" x14ac:dyDescent="0.2">
      <c r="A62" s="91"/>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6" customFormat="1" x14ac:dyDescent="0.2">
      <c r="A63" s="91"/>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8" customFormat="1" x14ac:dyDescent="0.2">
      <c r="A64" s="91"/>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49" stopIfTrue="1" operator="lessThan">
      <formula>0</formula>
    </cfRule>
  </conditionalFormatting>
  <conditionalFormatting sqref="C15:C16">
    <cfRule type="cellIs" dxfId="58" priority="62" stopIfTrue="1" operator="lessThan">
      <formula>0</formula>
    </cfRule>
  </conditionalFormatting>
  <conditionalFormatting sqref="C5:C7">
    <cfRule type="cellIs" dxfId="57" priority="63" stopIfTrue="1" operator="lessThan">
      <formula>0</formula>
    </cfRule>
  </conditionalFormatting>
  <conditionalFormatting sqref="H15:H16">
    <cfRule type="cellIs" dxfId="56" priority="46" stopIfTrue="1" operator="lessThan">
      <formula>0</formula>
    </cfRule>
  </conditionalFormatting>
  <conditionalFormatting sqref="Q38">
    <cfRule type="cellIs" dxfId="55" priority="36" stopIfTrue="1" operator="lessThan">
      <formula>0</formula>
    </cfRule>
  </conditionalFormatting>
  <conditionalFormatting sqref="M38">
    <cfRule type="cellIs" dxfId="54" priority="40" stopIfTrue="1" operator="lessThan">
      <formula>0</formula>
    </cfRule>
  </conditionalFormatting>
  <conditionalFormatting sqref="H50:K50">
    <cfRule type="cellIs" dxfId="53" priority="43" stopIfTrue="1" operator="lessThan">
      <formula>0</formula>
    </cfRule>
  </conditionalFormatting>
  <conditionalFormatting sqref="Q50:T50">
    <cfRule type="cellIs" dxfId="52" priority="35" stopIfTrue="1" operator="lessThan">
      <formula>0</formula>
    </cfRule>
  </conditionalFormatting>
  <conditionalFormatting sqref="M5:M7">
    <cfRule type="cellIs" dxfId="51" priority="42" stopIfTrue="1" operator="lessThan">
      <formula>0</formula>
    </cfRule>
  </conditionalFormatting>
  <conditionalFormatting sqref="C50:F50">
    <cfRule type="cellIs" dxfId="50" priority="48" stopIfTrue="1" operator="lessThan">
      <formula>0</formula>
    </cfRule>
  </conditionalFormatting>
  <conditionalFormatting sqref="H5:H7">
    <cfRule type="cellIs" dxfId="49" priority="47" stopIfTrue="1" operator="lessThan">
      <formula>0</formula>
    </cfRule>
  </conditionalFormatting>
  <conditionalFormatting sqref="H38">
    <cfRule type="cellIs" dxfId="48" priority="44" stopIfTrue="1" operator="lessThan">
      <formula>0</formula>
    </cfRule>
  </conditionalFormatting>
  <conditionalFormatting sqref="M15:M16">
    <cfRule type="cellIs" dxfId="47" priority="41" stopIfTrue="1" operator="lessThan">
      <formula>0</formula>
    </cfRule>
  </conditionalFormatting>
  <conditionalFormatting sqref="M50:P50">
    <cfRule type="cellIs" dxfId="46" priority="39" stopIfTrue="1" operator="lessThan">
      <formula>0</formula>
    </cfRule>
  </conditionalFormatting>
  <conditionalFormatting sqref="Q5:Q7">
    <cfRule type="cellIs" dxfId="45" priority="38" stopIfTrue="1" operator="lessThan">
      <formula>0</formula>
    </cfRule>
  </conditionalFormatting>
  <conditionalFormatting sqref="Q15:Q16">
    <cfRule type="cellIs" dxfId="44" priority="37" stopIfTrue="1" operator="lessThan">
      <formula>0</formula>
    </cfRule>
  </conditionalFormatting>
  <conditionalFormatting sqref="U5:U7">
    <cfRule type="cellIs" dxfId="43" priority="34" stopIfTrue="1" operator="lessThan">
      <formula>0</formula>
    </cfRule>
  </conditionalFormatting>
  <conditionalFormatting sqref="U15:U16">
    <cfRule type="cellIs" dxfId="42" priority="33" stopIfTrue="1" operator="lessThan">
      <formula>0</formula>
    </cfRule>
  </conditionalFormatting>
  <conditionalFormatting sqref="U38">
    <cfRule type="cellIs" dxfId="41" priority="32" stopIfTrue="1" operator="lessThan">
      <formula>0</formula>
    </cfRule>
  </conditionalFormatting>
  <conditionalFormatting sqref="U50:X50">
    <cfRule type="cellIs" dxfId="40" priority="31" stopIfTrue="1" operator="lessThan">
      <formula>0</formula>
    </cfRule>
  </conditionalFormatting>
  <conditionalFormatting sqref="Y5:Y7">
    <cfRule type="cellIs" dxfId="39" priority="30" stopIfTrue="1" operator="lessThan">
      <formula>0</formula>
    </cfRule>
  </conditionalFormatting>
  <conditionalFormatting sqref="Y15:Y16">
    <cfRule type="cellIs" dxfId="38" priority="29" stopIfTrue="1" operator="lessThan">
      <formula>0</formula>
    </cfRule>
  </conditionalFormatting>
  <conditionalFormatting sqref="Y38">
    <cfRule type="cellIs" dxfId="37" priority="28" stopIfTrue="1" operator="lessThan">
      <formula>0</formula>
    </cfRule>
  </conditionalFormatting>
  <conditionalFormatting sqref="Y50:AB50">
    <cfRule type="cellIs" dxfId="36" priority="27" stopIfTrue="1" operator="lessThan">
      <formula>0</formula>
    </cfRule>
  </conditionalFormatting>
  <conditionalFormatting sqref="AL50:AN50">
    <cfRule type="cellIs" dxfId="35" priority="23" stopIfTrue="1" operator="lessThan">
      <formula>0</formula>
    </cfRule>
  </conditionalFormatting>
  <conditionalFormatting sqref="G35">
    <cfRule type="cellIs" dxfId="34" priority="22" stopIfTrue="1" operator="lessThan">
      <formula>0</formula>
    </cfRule>
  </conditionalFormatting>
  <conditionalFormatting sqref="G36">
    <cfRule type="cellIs" dxfId="33" priority="21" stopIfTrue="1" operator="lessThan">
      <formula>0</formula>
    </cfRule>
  </conditionalFormatting>
  <conditionalFormatting sqref="C56">
    <cfRule type="cellIs" dxfId="32" priority="20" stopIfTrue="1" operator="lessThan">
      <formula>0</formula>
    </cfRule>
  </conditionalFormatting>
  <conditionalFormatting sqref="C57">
    <cfRule type="cellIs" dxfId="31" priority="19" stopIfTrue="1" operator="lessThan">
      <formula>0</formula>
    </cfRule>
  </conditionalFormatting>
  <conditionalFormatting sqref="AK5:AK7">
    <cfRule type="cellIs" dxfId="30" priority="18" stopIfTrue="1" operator="lessThan">
      <formula>0</formula>
    </cfRule>
  </conditionalFormatting>
  <conditionalFormatting sqref="AK15:AK16">
    <cfRule type="cellIs" dxfId="29" priority="17" stopIfTrue="1" operator="lessThan">
      <formula>0</formula>
    </cfRule>
  </conditionalFormatting>
  <conditionalFormatting sqref="AK38">
    <cfRule type="cellIs" dxfId="28" priority="16" stopIfTrue="1" operator="lessThan">
      <formula>0</formula>
    </cfRule>
  </conditionalFormatting>
  <conditionalFormatting sqref="AK50">
    <cfRule type="cellIs" dxfId="27" priority="15" stopIfTrue="1" operator="lessThan">
      <formula>0</formula>
    </cfRule>
  </conditionalFormatting>
  <conditionalFormatting sqref="H56">
    <cfRule type="cellIs" dxfId="26" priority="14" stopIfTrue="1" operator="lessThan">
      <formula>0</formula>
    </cfRule>
  </conditionalFormatting>
  <conditionalFormatting sqref="H57">
    <cfRule type="cellIs" dxfId="25" priority="13" stopIfTrue="1" operator="lessThan">
      <formula>0</formula>
    </cfRule>
  </conditionalFormatting>
  <conditionalFormatting sqref="M56">
    <cfRule type="cellIs" dxfId="24" priority="12" stopIfTrue="1" operator="lessThan">
      <formula>0</formula>
    </cfRule>
  </conditionalFormatting>
  <conditionalFormatting sqref="M57">
    <cfRule type="cellIs" dxfId="23" priority="11" stopIfTrue="1" operator="lessThan">
      <formula>0</formula>
    </cfRule>
  </conditionalFormatting>
  <conditionalFormatting sqref="Q56">
    <cfRule type="cellIs" dxfId="22" priority="10" stopIfTrue="1" operator="lessThan">
      <formula>0</formula>
    </cfRule>
  </conditionalFormatting>
  <conditionalFormatting sqref="Q57">
    <cfRule type="cellIs" dxfId="21" priority="9" stopIfTrue="1" operator="lessThan">
      <formula>0</formula>
    </cfRule>
  </conditionalFormatting>
  <conditionalFormatting sqref="U56">
    <cfRule type="cellIs" dxfId="20" priority="8" stopIfTrue="1" operator="lessThan">
      <formula>0</formula>
    </cfRule>
  </conditionalFormatting>
  <conditionalFormatting sqref="U57">
    <cfRule type="cellIs" dxfId="19" priority="7" stopIfTrue="1" operator="lessThan">
      <formula>0</formula>
    </cfRule>
  </conditionalFormatting>
  <conditionalFormatting sqref="Y56">
    <cfRule type="cellIs" dxfId="18" priority="6" stopIfTrue="1" operator="lessThan">
      <formula>0</formula>
    </cfRule>
  </conditionalFormatting>
  <conditionalFormatting sqref="Y57">
    <cfRule type="cellIs" dxfId="17" priority="5" stopIfTrue="1" operator="lessThan">
      <formula>0</formula>
    </cfRule>
  </conditionalFormatting>
  <conditionalFormatting sqref="AK56">
    <cfRule type="cellIs" dxfId="16" priority="4" stopIfTrue="1" operator="lessThan">
      <formula>0</formula>
    </cfRule>
  </conditionalFormatting>
  <conditionalFormatting sqref="AK57">
    <cfRule type="cellIs" dxfId="15" priority="3" stopIfTrue="1" operator="lessThan">
      <formula>0</formula>
    </cfRule>
  </conditionalFormatting>
  <conditionalFormatting sqref="L35">
    <cfRule type="cellIs" dxfId="14" priority="2" stopIfTrue="1" operator="lessThan">
      <formula>0</formula>
    </cfRule>
  </conditionalFormatting>
  <conditionalFormatting sqref="L36">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f>'[1]Pt 1 Summary of Data'!E56</f>
        <v>19808</v>
      </c>
      <c r="D4" s="111"/>
      <c r="E4" s="111">
        <f>'[1]Pt 1 Summary of Data'!Q56</f>
        <v>781</v>
      </c>
      <c r="F4" s="111"/>
      <c r="G4" s="111"/>
      <c r="H4" s="111"/>
      <c r="I4" s="191"/>
      <c r="J4" s="191"/>
      <c r="K4" s="197"/>
    </row>
    <row r="5" spans="2:11" ht="16.5" x14ac:dyDescent="0.25">
      <c r="B5" s="129" t="s">
        <v>342</v>
      </c>
      <c r="C5" s="169"/>
      <c r="D5" s="170"/>
      <c r="E5" s="170"/>
      <c r="F5" s="170"/>
      <c r="G5" s="170"/>
      <c r="H5" s="170"/>
      <c r="I5" s="170"/>
      <c r="J5" s="170"/>
      <c r="K5" s="198"/>
    </row>
    <row r="6" spans="2:11" x14ac:dyDescent="0.2">
      <c r="B6" s="130" t="s">
        <v>101</v>
      </c>
      <c r="C6" s="189"/>
      <c r="D6" s="107"/>
      <c r="E6" s="107">
        <v>0</v>
      </c>
      <c r="F6" s="190"/>
      <c r="G6" s="107"/>
      <c r="H6" s="107"/>
      <c r="I6" s="190"/>
      <c r="J6" s="190"/>
      <c r="K6" s="195"/>
    </row>
    <row r="7" spans="2:11" x14ac:dyDescent="0.2">
      <c r="B7" s="123" t="s">
        <v>102</v>
      </c>
      <c r="C7" s="108">
        <v>0</v>
      </c>
      <c r="D7" s="109"/>
      <c r="E7" s="109">
        <v>0</v>
      </c>
      <c r="F7" s="109"/>
      <c r="G7" s="109"/>
      <c r="H7" s="109"/>
      <c r="I7" s="196"/>
      <c r="J7" s="196"/>
      <c r="K7" s="199"/>
    </row>
    <row r="8" spans="2:11" x14ac:dyDescent="0.2">
      <c r="B8" s="123" t="s">
        <v>103</v>
      </c>
      <c r="C8" s="188"/>
      <c r="D8" s="109"/>
      <c r="E8" s="109">
        <v>0</v>
      </c>
      <c r="F8" s="191"/>
      <c r="G8" s="109"/>
      <c r="H8" s="109"/>
      <c r="I8" s="196"/>
      <c r="J8" s="196"/>
      <c r="K8" s="200"/>
    </row>
    <row r="9" spans="2:11" ht="13.15" customHeight="1" x14ac:dyDescent="0.2">
      <c r="B9" s="123" t="s">
        <v>104</v>
      </c>
      <c r="C9" s="108">
        <v>0</v>
      </c>
      <c r="D9" s="109"/>
      <c r="E9" s="109">
        <v>0</v>
      </c>
      <c r="F9" s="109"/>
      <c r="G9" s="109"/>
      <c r="H9" s="109"/>
      <c r="I9" s="196"/>
      <c r="J9" s="196"/>
      <c r="K9" s="199"/>
    </row>
    <row r="10" spans="2:11" ht="16.5" x14ac:dyDescent="0.25">
      <c r="B10" s="129" t="s">
        <v>343</v>
      </c>
      <c r="C10" s="70"/>
      <c r="D10" s="71"/>
      <c r="E10" s="71"/>
      <c r="F10" s="71"/>
      <c r="G10" s="71"/>
      <c r="H10" s="71"/>
      <c r="I10" s="71"/>
      <c r="J10" s="71"/>
      <c r="K10" s="201"/>
    </row>
    <row r="11" spans="2:11" s="12" customFormat="1" x14ac:dyDescent="0.2">
      <c r="B11" s="130" t="s">
        <v>417</v>
      </c>
      <c r="C11" s="103">
        <f>'Pt 3 MLR and Rebate Calculation'!F53</f>
        <v>0</v>
      </c>
      <c r="D11" s="104"/>
      <c r="E11" s="104">
        <f>'Pt 3 MLR and Rebate Calculation'!P53</f>
        <v>0</v>
      </c>
      <c r="F11" s="104"/>
      <c r="G11" s="104"/>
      <c r="H11" s="104"/>
      <c r="I11" s="184"/>
      <c r="J11" s="184"/>
      <c r="K11" s="202"/>
    </row>
    <row r="12" spans="2:11" x14ac:dyDescent="0.2">
      <c r="B12" s="131" t="s">
        <v>93</v>
      </c>
      <c r="C12" s="101">
        <v>0</v>
      </c>
      <c r="D12" s="102"/>
      <c r="E12" s="102">
        <v>0</v>
      </c>
      <c r="F12" s="102"/>
      <c r="G12" s="102"/>
      <c r="H12" s="102"/>
      <c r="I12" s="183"/>
      <c r="J12" s="183"/>
      <c r="K12" s="203"/>
    </row>
    <row r="13" spans="2:11" x14ac:dyDescent="0.2">
      <c r="B13" s="131" t="s">
        <v>94</v>
      </c>
      <c r="C13" s="101">
        <v>0</v>
      </c>
      <c r="D13" s="102"/>
      <c r="E13" s="102">
        <v>0</v>
      </c>
      <c r="F13" s="102"/>
      <c r="G13" s="102"/>
      <c r="H13" s="102"/>
      <c r="I13" s="183"/>
      <c r="J13" s="183"/>
      <c r="K13" s="203"/>
    </row>
    <row r="14" spans="2:11" x14ac:dyDescent="0.2">
      <c r="B14" s="131" t="s">
        <v>95</v>
      </c>
      <c r="C14" s="101">
        <v>0</v>
      </c>
      <c r="D14" s="102"/>
      <c r="E14" s="102">
        <v>0</v>
      </c>
      <c r="F14" s="102"/>
      <c r="G14" s="102"/>
      <c r="H14" s="102"/>
      <c r="I14" s="183"/>
      <c r="J14" s="183"/>
      <c r="K14" s="203"/>
    </row>
    <row r="15" spans="2:11" ht="16.5" x14ac:dyDescent="0.25">
      <c r="B15" s="129" t="s">
        <v>344</v>
      </c>
      <c r="C15" s="70"/>
      <c r="D15" s="71"/>
      <c r="E15" s="71"/>
      <c r="F15" s="71"/>
      <c r="G15" s="71"/>
      <c r="H15" s="71"/>
      <c r="I15" s="71"/>
      <c r="J15" s="71"/>
      <c r="K15" s="201"/>
    </row>
    <row r="16" spans="2:11" s="12" customFormat="1" x14ac:dyDescent="0.2">
      <c r="B16" s="130" t="s">
        <v>206</v>
      </c>
      <c r="C16" s="105">
        <v>0</v>
      </c>
      <c r="D16" s="106"/>
      <c r="E16" s="106">
        <v>0</v>
      </c>
      <c r="F16" s="106"/>
      <c r="G16" s="106"/>
      <c r="H16" s="106"/>
      <c r="I16" s="184"/>
      <c r="J16" s="184"/>
      <c r="K16" s="192"/>
    </row>
    <row r="17" spans="2:12" s="12" customFormat="1" x14ac:dyDescent="0.2">
      <c r="B17" s="131" t="s">
        <v>203</v>
      </c>
      <c r="C17" s="101">
        <v>0</v>
      </c>
      <c r="D17" s="102"/>
      <c r="E17" s="102">
        <v>0</v>
      </c>
      <c r="F17" s="102"/>
      <c r="G17" s="102"/>
      <c r="H17" s="102"/>
      <c r="I17" s="183"/>
      <c r="J17" s="183"/>
      <c r="K17" s="203"/>
    </row>
    <row r="18" spans="2:12" ht="25.5" x14ac:dyDescent="0.2">
      <c r="B18" s="123" t="s">
        <v>207</v>
      </c>
      <c r="C18" s="193">
        <v>1</v>
      </c>
      <c r="D18" s="113"/>
      <c r="E18" s="113">
        <v>1</v>
      </c>
      <c r="F18" s="113"/>
      <c r="G18" s="113"/>
      <c r="H18" s="113"/>
      <c r="I18" s="186"/>
      <c r="J18" s="186"/>
      <c r="K18" s="204"/>
    </row>
    <row r="19" spans="2:12" ht="25.5" x14ac:dyDescent="0.2">
      <c r="B19" s="123" t="s">
        <v>208</v>
      </c>
      <c r="C19" s="185"/>
      <c r="D19" s="113"/>
      <c r="E19" s="113">
        <v>1</v>
      </c>
      <c r="F19" s="194"/>
      <c r="G19" s="113"/>
      <c r="H19" s="113"/>
      <c r="I19" s="186"/>
      <c r="J19" s="186"/>
      <c r="K19" s="205"/>
    </row>
    <row r="20" spans="2:12" ht="25.5" x14ac:dyDescent="0.2">
      <c r="B20" s="123" t="s">
        <v>209</v>
      </c>
      <c r="C20" s="193">
        <v>1</v>
      </c>
      <c r="D20" s="113"/>
      <c r="E20" s="113">
        <v>1</v>
      </c>
      <c r="F20" s="113"/>
      <c r="G20" s="113"/>
      <c r="H20" s="113"/>
      <c r="I20" s="186"/>
      <c r="J20" s="186"/>
      <c r="K20" s="204"/>
    </row>
    <row r="21" spans="2:12" ht="25.5" x14ac:dyDescent="0.2">
      <c r="B21" s="123" t="s">
        <v>210</v>
      </c>
      <c r="C21" s="185"/>
      <c r="D21" s="113"/>
      <c r="E21" s="113">
        <v>1</v>
      </c>
      <c r="F21" s="194"/>
      <c r="G21" s="113"/>
      <c r="H21" s="113"/>
      <c r="I21" s="186"/>
      <c r="J21" s="186"/>
      <c r="K21" s="205"/>
    </row>
    <row r="22" spans="2:12" s="12" customFormat="1" x14ac:dyDescent="0.2">
      <c r="B22" s="133" t="s">
        <v>211</v>
      </c>
      <c r="C22" s="128">
        <v>0</v>
      </c>
      <c r="D22" s="134"/>
      <c r="E22" s="134">
        <v>0</v>
      </c>
      <c r="F22" s="134"/>
      <c r="G22" s="134"/>
      <c r="H22" s="134"/>
      <c r="I22" s="187"/>
      <c r="J22" s="187"/>
      <c r="K22" s="206"/>
    </row>
    <row r="23" spans="2:12" s="12" customFormat="1" ht="100.15" customHeight="1" thickBot="1" x14ac:dyDescent="0.25">
      <c r="B23" s="98" t="s">
        <v>212</v>
      </c>
      <c r="C23" s="492" t="s">
        <v>502</v>
      </c>
      <c r="D23" s="493"/>
      <c r="E23" s="493"/>
      <c r="F23" s="493"/>
      <c r="G23" s="493"/>
      <c r="H23" s="493"/>
      <c r="I23" s="493"/>
      <c r="J23" s="493"/>
      <c r="K23" s="494"/>
    </row>
    <row r="24" spans="2:12" s="12" customFormat="1" ht="100.15" customHeight="1" thickBot="1" x14ac:dyDescent="0.25">
      <c r="B24" s="97" t="s">
        <v>213</v>
      </c>
      <c r="C24" s="492" t="s">
        <v>502</v>
      </c>
      <c r="D24" s="493"/>
      <c r="E24" s="493"/>
      <c r="F24" s="493"/>
      <c r="G24" s="493"/>
      <c r="H24" s="493"/>
      <c r="I24" s="493"/>
      <c r="J24" s="493"/>
      <c r="K24" s="494"/>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1.7500000000000002E-2</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503</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503</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68" t="s">
        <v>503</v>
      </c>
      <c r="C36" s="68" t="s">
        <v>503</v>
      </c>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68" t="s">
        <v>503</v>
      </c>
      <c r="C50" s="68" t="s">
        <v>503</v>
      </c>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8" t="s">
        <v>503</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5" t="s">
        <v>420</v>
      </c>
      <c r="C3" s="146" t="s">
        <v>421</v>
      </c>
      <c r="D3" s="147" t="s">
        <v>422</v>
      </c>
    </row>
    <row r="4" spans="1:5" ht="15" x14ac:dyDescent="0.25">
      <c r="B4" s="171" t="s">
        <v>54</v>
      </c>
      <c r="C4" s="172"/>
      <c r="D4" s="173"/>
      <c r="E4" s="14"/>
    </row>
    <row r="5" spans="1:5" ht="35.25" customHeight="1" x14ac:dyDescent="0.2">
      <c r="B5" s="141"/>
      <c r="C5" s="120"/>
      <c r="D5" s="490" t="s">
        <v>504</v>
      </c>
      <c r="E5" s="14"/>
    </row>
    <row r="6" spans="1:5" ht="35.25" customHeight="1" x14ac:dyDescent="0.2">
      <c r="B6" s="141"/>
      <c r="C6" s="120"/>
      <c r="D6" s="143"/>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4" t="s">
        <v>55</v>
      </c>
      <c r="C25" s="175"/>
      <c r="D25" s="176"/>
      <c r="E25" s="14"/>
    </row>
    <row r="26" spans="2:5" ht="15" x14ac:dyDescent="0.25">
      <c r="B26" s="177" t="s">
        <v>67</v>
      </c>
      <c r="C26" s="178"/>
      <c r="D26" s="179"/>
      <c r="E26" s="14"/>
    </row>
    <row r="27" spans="2:5" ht="35.25" customHeight="1" x14ac:dyDescent="0.2">
      <c r="B27" s="141" t="s">
        <v>505</v>
      </c>
      <c r="C27" s="120"/>
      <c r="D27" s="144" t="s">
        <v>506</v>
      </c>
      <c r="E27" s="14"/>
    </row>
    <row r="28" spans="2:5" ht="35.25" customHeight="1" x14ac:dyDescent="0.2">
      <c r="B28" s="141"/>
      <c r="C28" s="120"/>
      <c r="D28" s="143"/>
      <c r="E28" s="14"/>
    </row>
    <row r="29" spans="2:5" ht="35.25" customHeight="1" x14ac:dyDescent="0.2">
      <c r="B29" s="141"/>
      <c r="C29" s="120"/>
      <c r="D29" s="143"/>
      <c r="E29" s="14"/>
    </row>
    <row r="30" spans="2:5" ht="35.25" customHeight="1" x14ac:dyDescent="0.2">
      <c r="B30" s="141"/>
      <c r="C30" s="120"/>
      <c r="D30" s="143"/>
      <c r="E30" s="14"/>
    </row>
    <row r="31" spans="2:5" ht="35.25" customHeight="1" x14ac:dyDescent="0.2">
      <c r="B31" s="141"/>
      <c r="C31" s="120"/>
      <c r="D31" s="143"/>
      <c r="E31" s="14"/>
    </row>
    <row r="32" spans="2:5" ht="35.25" customHeight="1" x14ac:dyDescent="0.2">
      <c r="B32" s="141"/>
      <c r="C32" s="120"/>
      <c r="D32" s="143"/>
      <c r="E32" s="14"/>
    </row>
    <row r="33" spans="2:5" ht="15" x14ac:dyDescent="0.25">
      <c r="B33" s="180" t="s">
        <v>68</v>
      </c>
      <c r="C33" s="181"/>
      <c r="D33" s="182"/>
      <c r="E33" s="14"/>
    </row>
    <row r="34" spans="2:5" ht="35.25" customHeight="1" x14ac:dyDescent="0.2">
      <c r="B34" s="141"/>
      <c r="C34" s="120"/>
      <c r="D34" s="143" t="s">
        <v>507</v>
      </c>
      <c r="E34" s="14"/>
    </row>
    <row r="35" spans="2:5" ht="35.25" customHeight="1" x14ac:dyDescent="0.2">
      <c r="B35" s="141"/>
      <c r="C35" s="120"/>
      <c r="D35" s="143"/>
      <c r="E35" s="14"/>
    </row>
    <row r="36" spans="2:5" ht="35.25" customHeight="1" x14ac:dyDescent="0.2">
      <c r="B36" s="141"/>
      <c r="C36" s="120"/>
      <c r="D36" s="143"/>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80" t="s">
        <v>126</v>
      </c>
      <c r="C40" s="181"/>
      <c r="D40" s="182"/>
      <c r="E40" s="14"/>
    </row>
    <row r="41" spans="2:5" ht="35.25" customHeight="1" x14ac:dyDescent="0.2">
      <c r="B41" s="141" t="s">
        <v>503</v>
      </c>
      <c r="C41" s="120"/>
      <c r="D41" s="143" t="s">
        <v>503</v>
      </c>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80" t="s">
        <v>69</v>
      </c>
      <c r="C47" s="181"/>
      <c r="D47" s="182"/>
      <c r="E47" s="14"/>
    </row>
    <row r="48" spans="2:5" ht="35.25" customHeight="1" x14ac:dyDescent="0.2">
      <c r="B48" s="141" t="s">
        <v>508</v>
      </c>
      <c r="C48" s="120"/>
      <c r="D48" s="143" t="s">
        <v>509</v>
      </c>
      <c r="E48" s="14"/>
    </row>
    <row r="49" spans="2:5" ht="35.25" customHeight="1" x14ac:dyDescent="0.2">
      <c r="B49" s="141"/>
      <c r="C49" s="120"/>
      <c r="D49" s="143"/>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4" t="s">
        <v>56</v>
      </c>
      <c r="C54" s="175"/>
      <c r="D54" s="176"/>
      <c r="E54" s="14"/>
    </row>
    <row r="55" spans="2:5" ht="15" x14ac:dyDescent="0.25">
      <c r="B55" s="177" t="s">
        <v>127</v>
      </c>
      <c r="C55" s="178"/>
      <c r="D55" s="179"/>
      <c r="E55" s="14"/>
    </row>
    <row r="56" spans="2:5" ht="35.25" customHeight="1" x14ac:dyDescent="0.2">
      <c r="B56" s="141" t="s">
        <v>510</v>
      </c>
      <c r="C56" s="122" t="s">
        <v>135</v>
      </c>
      <c r="D56" s="143" t="s">
        <v>511</v>
      </c>
      <c r="E56" s="14"/>
    </row>
    <row r="57" spans="2:5" ht="35.25" customHeight="1" x14ac:dyDescent="0.2">
      <c r="B57" s="141"/>
      <c r="C57" s="122" t="s">
        <v>135</v>
      </c>
      <c r="D57" s="143" t="s">
        <v>512</v>
      </c>
      <c r="E57" s="14"/>
    </row>
    <row r="58" spans="2:5" ht="35.25" customHeight="1" x14ac:dyDescent="0.2">
      <c r="B58" s="141"/>
      <c r="C58" s="122"/>
      <c r="D58" s="143"/>
      <c r="E58" s="14"/>
    </row>
    <row r="59" spans="2:5" ht="35.25" customHeight="1" x14ac:dyDescent="0.2">
      <c r="B59" s="141"/>
      <c r="C59" s="122"/>
      <c r="D59" s="143"/>
      <c r="E59" s="14"/>
    </row>
    <row r="60" spans="2:5" ht="35.25" customHeight="1" x14ac:dyDescent="0.2">
      <c r="B60" s="141"/>
      <c r="C60" s="122"/>
      <c r="D60" s="143"/>
      <c r="E60" s="14"/>
    </row>
    <row r="61" spans="2:5" ht="35.25" customHeight="1" x14ac:dyDescent="0.2">
      <c r="B61" s="141"/>
      <c r="C61" s="122"/>
      <c r="D61" s="143"/>
      <c r="E61" s="14"/>
    </row>
    <row r="62" spans="2:5" ht="35.25" customHeight="1" x14ac:dyDescent="0.2">
      <c r="B62" s="141"/>
      <c r="C62" s="122"/>
      <c r="D62" s="143"/>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 x14ac:dyDescent="0.25">
      <c r="B66" s="180" t="s">
        <v>113</v>
      </c>
      <c r="C66" s="181"/>
      <c r="D66" s="182"/>
      <c r="E66" s="14"/>
    </row>
    <row r="67" spans="2:5" ht="35.25" customHeight="1" x14ac:dyDescent="0.2">
      <c r="B67" s="141" t="s">
        <v>503</v>
      </c>
      <c r="C67" s="122"/>
      <c r="D67" s="143" t="s">
        <v>503</v>
      </c>
      <c r="E67" s="14"/>
    </row>
    <row r="68" spans="2:5" ht="35.25" customHeight="1" x14ac:dyDescent="0.2">
      <c r="B68" s="141"/>
      <c r="C68" s="122"/>
      <c r="D68" s="143"/>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 x14ac:dyDescent="0.25">
      <c r="B77" s="180" t="s">
        <v>70</v>
      </c>
      <c r="C77" s="181"/>
      <c r="D77" s="182"/>
      <c r="E77" s="14"/>
    </row>
    <row r="78" spans="2:5" ht="35.25" customHeight="1" x14ac:dyDescent="0.2">
      <c r="B78" s="141" t="s">
        <v>503</v>
      </c>
      <c r="C78" s="122"/>
      <c r="D78" s="143" t="s">
        <v>503</v>
      </c>
      <c r="E78" s="14"/>
    </row>
    <row r="79" spans="2:5" ht="35.25" customHeight="1" x14ac:dyDescent="0.2">
      <c r="B79" s="141"/>
      <c r="C79" s="122"/>
      <c r="D79" s="143"/>
      <c r="E79" s="14"/>
    </row>
    <row r="80" spans="2:5" ht="35.25" customHeight="1" x14ac:dyDescent="0.2">
      <c r="B80" s="141"/>
      <c r="C80" s="122"/>
      <c r="D80" s="143"/>
      <c r="E80" s="14"/>
    </row>
    <row r="81" spans="2:5" ht="35.25" customHeight="1" x14ac:dyDescent="0.2">
      <c r="B81" s="141"/>
      <c r="C81" s="122"/>
      <c r="D81" s="143"/>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 x14ac:dyDescent="0.25">
      <c r="B88" s="180" t="s">
        <v>71</v>
      </c>
      <c r="C88" s="181"/>
      <c r="D88" s="182"/>
      <c r="E88" s="14"/>
    </row>
    <row r="89" spans="2:5" ht="35.25" customHeight="1" x14ac:dyDescent="0.2">
      <c r="B89" s="141" t="s">
        <v>503</v>
      </c>
      <c r="C89" s="122"/>
      <c r="D89" s="143" t="s">
        <v>503</v>
      </c>
      <c r="E89" s="14"/>
    </row>
    <row r="90" spans="2:5" ht="35.25" customHeight="1" x14ac:dyDescent="0.2">
      <c r="B90" s="141"/>
      <c r="C90" s="122"/>
      <c r="D90" s="143"/>
      <c r="E90" s="14"/>
    </row>
    <row r="91" spans="2:5" ht="35.25" customHeight="1" x14ac:dyDescent="0.2">
      <c r="B91" s="141"/>
      <c r="C91" s="122"/>
      <c r="D91" s="143"/>
      <c r="E91" s="14"/>
    </row>
    <row r="92" spans="2:5" ht="35.25" customHeight="1" x14ac:dyDescent="0.2">
      <c r="B92" s="141"/>
      <c r="C92" s="122"/>
      <c r="D92" s="143"/>
      <c r="E92" s="14"/>
    </row>
    <row r="93" spans="2:5" ht="35.25" customHeight="1" x14ac:dyDescent="0.2">
      <c r="B93" s="141"/>
      <c r="C93" s="122"/>
      <c r="D93" s="143"/>
      <c r="E93" s="14"/>
    </row>
    <row r="94" spans="2:5" ht="35.25" customHeight="1" x14ac:dyDescent="0.2">
      <c r="B94" s="141"/>
      <c r="C94" s="122"/>
      <c r="D94" s="143"/>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 x14ac:dyDescent="0.25">
      <c r="B99" s="180" t="s">
        <v>199</v>
      </c>
      <c r="C99" s="181"/>
      <c r="D99" s="182"/>
      <c r="E99" s="14"/>
    </row>
    <row r="100" spans="2:5" ht="35.25" customHeight="1" x14ac:dyDescent="0.2">
      <c r="B100" s="141" t="s">
        <v>503</v>
      </c>
      <c r="C100" s="122"/>
      <c r="D100" s="143" t="s">
        <v>503</v>
      </c>
      <c r="E100" s="14"/>
    </row>
    <row r="101" spans="2:5" ht="35.25" customHeight="1" x14ac:dyDescent="0.2">
      <c r="B101" s="141"/>
      <c r="C101" s="122"/>
      <c r="D101" s="143"/>
      <c r="E101" s="14"/>
    </row>
    <row r="102" spans="2:5" ht="35.25" customHeight="1" x14ac:dyDescent="0.2">
      <c r="B102" s="141"/>
      <c r="C102" s="122"/>
      <c r="D102" s="143"/>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 x14ac:dyDescent="0.25">
      <c r="B110" s="180" t="s">
        <v>100</v>
      </c>
      <c r="C110" s="181"/>
      <c r="D110" s="182"/>
      <c r="E110" s="34"/>
    </row>
    <row r="111" spans="2:5" s="12" customFormat="1" ht="35.25" customHeight="1" x14ac:dyDescent="0.2">
      <c r="B111" s="141" t="s">
        <v>503</v>
      </c>
      <c r="C111" s="122"/>
      <c r="D111" s="143" t="s">
        <v>503</v>
      </c>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4" t="s">
        <v>57</v>
      </c>
      <c r="C121" s="175"/>
      <c r="D121" s="176"/>
      <c r="E121" s="14"/>
    </row>
    <row r="122" spans="2:5" ht="15" x14ac:dyDescent="0.25">
      <c r="B122" s="180" t="s">
        <v>72</v>
      </c>
      <c r="C122" s="181"/>
      <c r="D122" s="182"/>
      <c r="E122" s="14"/>
    </row>
    <row r="123" spans="2:5" ht="35.25" customHeight="1" x14ac:dyDescent="0.2">
      <c r="B123" s="141"/>
      <c r="C123" s="120"/>
      <c r="D123" s="143" t="s">
        <v>513</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 x14ac:dyDescent="0.25">
      <c r="B133" s="180" t="s">
        <v>73</v>
      </c>
      <c r="C133" s="181"/>
      <c r="D133" s="182"/>
      <c r="E133" s="14"/>
    </row>
    <row r="134" spans="2:5" s="12" customFormat="1" ht="35.25" customHeight="1" x14ac:dyDescent="0.2">
      <c r="B134" s="141"/>
      <c r="C134" s="120"/>
      <c r="D134" s="143" t="s">
        <v>514</v>
      </c>
      <c r="E134" s="34"/>
    </row>
    <row r="135" spans="2:5" s="12" customFormat="1" ht="35.25" customHeight="1" x14ac:dyDescent="0.2">
      <c r="B135" s="141"/>
      <c r="C135" s="120"/>
      <c r="D135" s="143"/>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80" t="s">
        <v>74</v>
      </c>
      <c r="C144" s="181"/>
      <c r="D144" s="182"/>
      <c r="E144" s="14"/>
    </row>
    <row r="145" spans="2:5" s="12" customFormat="1" ht="35.25" customHeight="1" x14ac:dyDescent="0.2">
      <c r="B145" s="141"/>
      <c r="C145" s="120"/>
      <c r="D145" s="143" t="s">
        <v>515</v>
      </c>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 x14ac:dyDescent="0.25">
      <c r="B155" s="180" t="s">
        <v>75</v>
      </c>
      <c r="C155" s="181"/>
      <c r="D155" s="182"/>
      <c r="E155" s="14"/>
    </row>
    <row r="156" spans="2:5" s="12" customFormat="1" ht="35.25" customHeight="1" x14ac:dyDescent="0.2">
      <c r="B156" s="141"/>
      <c r="C156" s="120"/>
      <c r="D156" s="143" t="s">
        <v>515</v>
      </c>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80" t="s">
        <v>76</v>
      </c>
      <c r="C166" s="181"/>
      <c r="D166" s="182"/>
      <c r="E166" s="14"/>
    </row>
    <row r="167" spans="2:5" s="12" customFormat="1" ht="35.25" customHeight="1" x14ac:dyDescent="0.2">
      <c r="B167" s="141"/>
      <c r="C167" s="120"/>
      <c r="D167" s="143" t="s">
        <v>515</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80" t="s">
        <v>78</v>
      </c>
      <c r="C177" s="181"/>
      <c r="D177" s="182"/>
      <c r="E177" s="8"/>
    </row>
    <row r="178" spans="2:5" s="12" customFormat="1" ht="35.25" customHeight="1" x14ac:dyDescent="0.2">
      <c r="B178" s="141"/>
      <c r="C178" s="120"/>
      <c r="D178" s="143" t="s">
        <v>515</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80" t="s">
        <v>79</v>
      </c>
      <c r="C188" s="181"/>
      <c r="D188" s="182"/>
      <c r="E188" s="8"/>
    </row>
    <row r="189" spans="2:5" s="12" customFormat="1" ht="35.25" customHeight="1" x14ac:dyDescent="0.2">
      <c r="B189" s="141" t="s">
        <v>503</v>
      </c>
      <c r="C189" s="120"/>
      <c r="D189" s="143" t="s">
        <v>503</v>
      </c>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80" t="s">
        <v>81</v>
      </c>
      <c r="C199" s="181"/>
      <c r="D199" s="182"/>
      <c r="E199" s="8"/>
    </row>
    <row r="200" spans="2:5" s="12" customFormat="1" ht="35.25" customHeight="1" x14ac:dyDescent="0.2">
      <c r="B200" s="491" t="s">
        <v>516</v>
      </c>
      <c r="C200" s="120"/>
      <c r="D200" s="143" t="s">
        <v>517</v>
      </c>
      <c r="E200" s="34"/>
    </row>
    <row r="201" spans="2:5" s="12" customFormat="1" ht="35.25" customHeight="1" x14ac:dyDescent="0.2">
      <c r="B201" s="491"/>
      <c r="C201" s="120"/>
      <c r="D201" s="143" t="s">
        <v>512</v>
      </c>
      <c r="E201" s="34"/>
    </row>
    <row r="202" spans="2:5" s="12" customFormat="1" ht="35.25" customHeight="1" x14ac:dyDescent="0.2">
      <c r="B202" s="491" t="s">
        <v>518</v>
      </c>
      <c r="C202" s="120"/>
      <c r="D202" s="143" t="s">
        <v>519</v>
      </c>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8"/>
      <c r="C209" s="149"/>
      <c r="D209" s="150"/>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8" t="s">
        <v>130</v>
      </c>
      <c r="B3" s="159" t="s">
        <v>131</v>
      </c>
      <c r="C3" s="80"/>
      <c r="D3" s="77" t="s">
        <v>132</v>
      </c>
      <c r="E3" s="80"/>
      <c r="F3" s="82">
        <v>2011</v>
      </c>
      <c r="G3" s="80"/>
      <c r="H3" s="83" t="s">
        <v>133</v>
      </c>
    </row>
    <row r="4" spans="1:8" x14ac:dyDescent="0.2">
      <c r="A4" s="156">
        <v>0</v>
      </c>
      <c r="B4" s="157">
        <v>0</v>
      </c>
      <c r="C4" s="80"/>
      <c r="D4" s="84" t="s">
        <v>134</v>
      </c>
      <c r="E4" s="80"/>
      <c r="F4" s="85">
        <v>2012</v>
      </c>
      <c r="G4" s="80"/>
      <c r="H4" s="86" t="s">
        <v>135</v>
      </c>
    </row>
    <row r="5" spans="1:8" x14ac:dyDescent="0.2">
      <c r="A5" s="156">
        <v>1000</v>
      </c>
      <c r="B5" s="157">
        <v>8.3000000000000004E-2</v>
      </c>
      <c r="C5" s="80"/>
      <c r="D5" s="84" t="s">
        <v>136</v>
      </c>
      <c r="E5" s="80"/>
      <c r="F5" s="85">
        <v>2013</v>
      </c>
      <c r="G5" s="80"/>
      <c r="H5" s="80"/>
    </row>
    <row r="6" spans="1:8" x14ac:dyDescent="0.2">
      <c r="A6" s="156">
        <v>2500</v>
      </c>
      <c r="B6" s="157">
        <v>5.1999999999999998E-2</v>
      </c>
      <c r="C6" s="80"/>
      <c r="D6" s="84" t="s">
        <v>137</v>
      </c>
      <c r="E6" s="80"/>
      <c r="F6" s="85">
        <v>2014</v>
      </c>
      <c r="G6" s="80"/>
      <c r="H6" s="80"/>
    </row>
    <row r="7" spans="1:8" x14ac:dyDescent="0.2">
      <c r="A7" s="156">
        <v>5000</v>
      </c>
      <c r="B7" s="157">
        <v>3.6999999999999998E-2</v>
      </c>
      <c r="C7" s="80"/>
      <c r="D7" s="84" t="s">
        <v>138</v>
      </c>
      <c r="E7" s="80"/>
      <c r="F7" s="85">
        <v>2015</v>
      </c>
      <c r="G7" s="80"/>
      <c r="H7" s="80"/>
    </row>
    <row r="8" spans="1:8" x14ac:dyDescent="0.2">
      <c r="A8" s="156">
        <v>10000</v>
      </c>
      <c r="B8" s="157">
        <v>2.5999999999999999E-2</v>
      </c>
      <c r="C8" s="80"/>
      <c r="D8" s="84" t="s">
        <v>139</v>
      </c>
      <c r="E8" s="80"/>
      <c r="F8" s="85">
        <v>2016</v>
      </c>
      <c r="G8" s="80"/>
      <c r="H8" s="80"/>
    </row>
    <row r="9" spans="1:8" x14ac:dyDescent="0.2">
      <c r="A9" s="156">
        <v>25000</v>
      </c>
      <c r="B9" s="157">
        <v>1.6E-2</v>
      </c>
      <c r="C9" s="80"/>
      <c r="D9" s="84" t="s">
        <v>140</v>
      </c>
      <c r="E9" s="80"/>
      <c r="F9" s="85">
        <v>2017</v>
      </c>
      <c r="G9" s="80"/>
      <c r="H9" s="80"/>
    </row>
    <row r="10" spans="1:8" x14ac:dyDescent="0.2">
      <c r="A10" s="156">
        <v>50000</v>
      </c>
      <c r="B10" s="157">
        <v>1.2E-2</v>
      </c>
      <c r="C10" s="80"/>
      <c r="D10" s="84" t="s">
        <v>141</v>
      </c>
      <c r="E10" s="80"/>
      <c r="F10" s="85">
        <v>2018</v>
      </c>
      <c r="G10" s="80"/>
      <c r="H10" s="80"/>
    </row>
    <row r="11" spans="1:8" x14ac:dyDescent="0.2">
      <c r="A11" s="160">
        <v>75000</v>
      </c>
      <c r="B11" s="161">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8" t="s">
        <v>147</v>
      </c>
      <c r="B16" s="159" t="s">
        <v>148</v>
      </c>
      <c r="C16" s="80"/>
      <c r="D16" s="84" t="s">
        <v>150</v>
      </c>
      <c r="E16" s="80"/>
      <c r="F16" s="85">
        <v>2024</v>
      </c>
      <c r="G16" s="80"/>
      <c r="H16" s="80"/>
    </row>
    <row r="17" spans="1:8" x14ac:dyDescent="0.2">
      <c r="A17" s="162">
        <v>0</v>
      </c>
      <c r="B17" s="164">
        <v>1</v>
      </c>
      <c r="C17" s="80"/>
      <c r="D17" s="84" t="s">
        <v>151</v>
      </c>
      <c r="E17" s="80"/>
      <c r="F17" s="85">
        <v>2025</v>
      </c>
      <c r="G17" s="80"/>
      <c r="H17" s="80"/>
    </row>
    <row r="18" spans="1:8" x14ac:dyDescent="0.2">
      <c r="A18" s="163">
        <v>2500</v>
      </c>
      <c r="B18" s="165">
        <v>1.1639999999999999</v>
      </c>
      <c r="C18" s="80"/>
      <c r="D18" s="84" t="s">
        <v>152</v>
      </c>
      <c r="E18" s="80"/>
      <c r="F18" s="85">
        <v>2026</v>
      </c>
      <c r="G18" s="80"/>
      <c r="H18" s="80"/>
    </row>
    <row r="19" spans="1:8" x14ac:dyDescent="0.2">
      <c r="A19" s="163">
        <v>5000</v>
      </c>
      <c r="B19" s="165">
        <v>1.4019999999999999</v>
      </c>
      <c r="C19" s="80"/>
      <c r="D19" s="84" t="s">
        <v>153</v>
      </c>
      <c r="E19" s="80"/>
      <c r="F19" s="85">
        <v>2027</v>
      </c>
      <c r="G19" s="80"/>
      <c r="H19" s="80"/>
    </row>
    <row r="20" spans="1:8" x14ac:dyDescent="0.2">
      <c r="A20" s="166">
        <v>10000</v>
      </c>
      <c r="B20" s="167">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Grant, Peter</cp:lastModifiedBy>
  <cp:lastPrinted>2014-12-18T11:24:00Z</cp:lastPrinted>
  <dcterms:created xsi:type="dcterms:W3CDTF">2012-03-15T16:14:51Z</dcterms:created>
  <dcterms:modified xsi:type="dcterms:W3CDTF">2016-09-29T21:28:09Z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