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AT12" i="4" l="1"/>
  <c r="E4" i="16" l="1"/>
  <c r="D4" i="16"/>
  <c r="O45" i="10"/>
  <c r="Q36" i="18"/>
  <c r="Q46" i="18"/>
  <c r="Q45" i="18"/>
  <c r="Q55" i="18"/>
  <c r="K55" i="18"/>
  <c r="Q53" i="18"/>
  <c r="Q52" i="18"/>
  <c r="Q51" i="18"/>
  <c r="K53" i="18"/>
  <c r="K52" i="18"/>
  <c r="K51" i="18"/>
  <c r="K46" i="18"/>
  <c r="K45" i="18"/>
  <c r="K36" i="18"/>
  <c r="Q19" i="18"/>
  <c r="Q18" i="18"/>
  <c r="Q14" i="18"/>
  <c r="Q13" i="18"/>
  <c r="Q11" i="18"/>
  <c r="Q7" i="18"/>
  <c r="Q6" i="18"/>
  <c r="Q5" i="18"/>
  <c r="Q5" i="4" s="1"/>
  <c r="K19" i="18"/>
  <c r="K18" i="18"/>
  <c r="K17" i="18"/>
  <c r="K16" i="18"/>
  <c r="K14" i="18"/>
  <c r="K13" i="18"/>
  <c r="K11" i="18"/>
  <c r="K7" i="18"/>
  <c r="K6" i="18"/>
  <c r="K5" i="18"/>
  <c r="Q60" i="4"/>
  <c r="P60" i="4"/>
  <c r="J60" i="4"/>
  <c r="K60" i="4"/>
  <c r="Q59" i="4"/>
  <c r="Q58" i="4"/>
  <c r="Q57" i="4"/>
  <c r="Q56" i="4"/>
  <c r="Q53" i="4"/>
  <c r="Q52" i="4"/>
  <c r="Q51" i="4"/>
  <c r="Q50" i="4"/>
  <c r="Q49" i="4"/>
  <c r="Q47" i="4"/>
  <c r="Q46" i="4"/>
  <c r="Q45" i="4"/>
  <c r="Q44" i="4"/>
  <c r="Q42" i="4"/>
  <c r="Q41" i="4"/>
  <c r="Q40" i="4"/>
  <c r="Q39" i="4"/>
  <c r="Q38" i="4"/>
  <c r="Q37" i="4"/>
  <c r="Q35" i="4"/>
  <c r="Q34" i="4"/>
  <c r="Q32" i="4"/>
  <c r="Q31" i="4"/>
  <c r="Q30" i="4"/>
  <c r="Q28" i="4"/>
  <c r="Q27" i="4"/>
  <c r="Q26" i="4"/>
  <c r="Q25" i="4"/>
  <c r="K59" i="4"/>
  <c r="K58" i="4"/>
  <c r="K57" i="4"/>
  <c r="K56" i="4"/>
  <c r="K53" i="4"/>
  <c r="K52" i="4"/>
  <c r="K51" i="4"/>
  <c r="K50" i="4"/>
  <c r="K49" i="4"/>
  <c r="K47" i="4"/>
  <c r="K46" i="4"/>
  <c r="K45" i="4"/>
  <c r="K44" i="4"/>
  <c r="K42" i="4"/>
  <c r="K41" i="4"/>
  <c r="K40" i="4"/>
  <c r="K39" i="4"/>
  <c r="K38" i="4"/>
  <c r="K37" i="4"/>
  <c r="K35" i="4"/>
  <c r="K34" i="4"/>
  <c r="K32" i="4"/>
  <c r="K31" i="4"/>
  <c r="K30" i="4"/>
  <c r="K28" i="4"/>
  <c r="K27" i="4"/>
  <c r="K26" i="4"/>
  <c r="K25" i="4"/>
  <c r="Q22" i="4"/>
  <c r="P22" i="4"/>
  <c r="P12" i="4"/>
  <c r="P5" i="4"/>
  <c r="Q7" i="4"/>
  <c r="Q6" i="4"/>
  <c r="N45" i="10" l="1"/>
  <c r="M45" i="10"/>
  <c r="P45" i="10"/>
  <c r="Q54" i="18"/>
  <c r="K54" i="18"/>
  <c r="P47" i="10" l="1"/>
  <c r="P48" i="10"/>
  <c r="E11" i="16"/>
  <c r="Q12" i="4"/>
  <c r="I45" i="10" l="1"/>
  <c r="J45" i="10" l="1"/>
  <c r="H45" i="10"/>
  <c r="K45" i="10" l="1"/>
  <c r="D11" i="16"/>
  <c r="K48" i="10" l="1"/>
  <c r="K47" i="10"/>
</calcChain>
</file>

<file path=xl/sharedStrings.xml><?xml version="1.0" encoding="utf-8"?>
<sst xmlns="http://schemas.openxmlformats.org/spreadsheetml/2006/main" count="569" uniqueCount="504">
  <si>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</si>
  <si>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</si>
  <si>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</si>
  <si>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</si>
  <si>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</si>
  <si>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</si>
  <si>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</si>
  <si>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</si>
  <si>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</si>
  <si>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</si>
  <si>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</si>
  <si>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</si>
  <si>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</si>
  <si>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</si>
  <si>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</si>
  <si>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</si>
  <si>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</si>
  <si>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</si>
  <si>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</si>
  <si>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</si>
  <si>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</si>
  <si>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</si>
  <si>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</si>
  <si>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</si>
  <si>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</si>
  <si>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</si>
  <si>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</si>
  <si>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</si>
  <si>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</si>
  <si>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</si>
  <si>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</si>
  <si>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</si>
  <si>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</si>
  <si>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</si>
  <si>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</si>
  <si>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</si>
  <si>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</si>
  <si>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</si>
  <si>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</si>
  <si>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</si>
  <si>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</si>
  <si>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</si>
  <si>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</si>
  <si>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</si>
  <si>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</si>
  <si>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</si>
  <si>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</si>
  <si>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</si>
  <si>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</si>
  <si>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</si>
  <si>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</si>
  <si>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</si>
  <si>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</si>
  <si>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</si>
  <si>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</si>
  <si>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</si>
  <si>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</si>
  <si>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</si>
  <si>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</si>
  <si>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</si>
  <si>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</si>
  <si>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</si>
  <si>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</si>
  <si>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</si>
  <si>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</si>
  <si>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</si>
  <si>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</si>
  <si>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</si>
  <si>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</si>
  <si>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</si>
  <si>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</si>
  <si>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</si>
  <si>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</si>
  <si>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</si>
  <si>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</si>
  <si>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</si>
  <si>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</si>
  <si>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</si>
  <si>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</si>
  <si>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</si>
  <si>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</si>
  <si>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</si>
  <si>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</si>
  <si>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</si>
  <si>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</si>
  <si>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</si>
  <si>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</si>
  <si>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</si>
  <si>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</si>
  <si>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</si>
  <si>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</si>
  <si>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</si>
  <si>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</si>
  <si>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</si>
  <si>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</si>
  <si>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</si>
  <si>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</si>
  <si>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</si>
  <si>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</si>
  <si>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</si>
  <si>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</si>
  <si>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</si>
  <si>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</si>
  <si>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</si>
  <si>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</si>
  <si>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</si>
  <si>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</si>
  <si>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</si>
  <si>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</si>
  <si>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</si>
  <si>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</si>
  <si>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</si>
  <si>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</si>
  <si>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</si>
  <si>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</si>
  <si>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</si>
  <si>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</si>
  <si>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</si>
  <si>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</si>
  <si>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</si>
  <si>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</si>
  <si>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</si>
  <si>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</si>
  <si>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</si>
  <si>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</si>
  <si>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</si>
  <si>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</si>
  <si>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</si>
  <si>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</si>
  <si>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</si>
  <si>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</si>
  <si>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</si>
  <si>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</si>
  <si>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</si>
  <si>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</si>
  <si>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</si>
  <si>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</si>
  <si>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</si>
  <si>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</si>
  <si>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</si>
  <si>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</si>
  <si>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</si>
  <si>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</si>
  <si>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</si>
  <si>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</si>
  <si>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</si>
  <si>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</si>
  <si>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</si>
  <si>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</si>
  <si>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</si>
  <si>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</si>
  <si>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</si>
  <si>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</si>
  <si>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</si>
  <si>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</si>
  <si>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</si>
  <si>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</si>
  <si>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</si>
  <si>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</si>
  <si>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</si>
  <si>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</si>
  <si>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</si>
  <si>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</si>
  <si>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</si>
  <si>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</si>
  <si>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</si>
  <si>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</si>
  <si>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</si>
  <si>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</si>
  <si>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</si>
  <si>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</si>
  <si>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</si>
  <si>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</si>
  <si>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</si>
  <si>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</si>
  <si>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</si>
  <si>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</si>
  <si>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</si>
  <si>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</si>
  <si>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</si>
  <si>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</si>
  <si>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</si>
  <si>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</si>
  <si>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</si>
  <si>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</si>
  <si>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</si>
  <si>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</si>
  <si>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</si>
  <si>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</si>
  <si>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</si>
  <si>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</si>
  <si>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</si>
  <si>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</si>
  <si>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</si>
  <si>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</si>
  <si>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</si>
  <si>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</si>
  <si>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</si>
  <si>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</si>
  <si>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</si>
  <si>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</si>
  <si>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</si>
  <si>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</si>
  <si>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</si>
  <si>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</si>
  <si>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</si>
  <si>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</si>
  <si>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</si>
  <si>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</si>
  <si>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</si>
  <si>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</si>
  <si>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</si>
  <si>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</si>
  <si>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</si>
  <si>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</si>
  <si>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</si>
  <si>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</si>
  <si>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</si>
  <si>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</si>
  <si>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</si>
  <si>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</si>
  <si>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</si>
  <si>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</si>
  <si>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</si>
  <si>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</si>
  <si>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</si>
  <si>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</si>
  <si>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</si>
  <si>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</si>
  <si>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</si>
  <si>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</si>
  <si>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</si>
  <si>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</si>
  <si>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</si>
  <si>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</si>
  <si>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</si>
  <si>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</si>
  <si>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</si>
  <si>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</si>
  <si>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</si>
  <si>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</si>
  <si>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</si>
  <si>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</si>
  <si>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</si>
  <si>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</si>
  <si>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</si>
  <si>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</si>
  <si>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</si>
  <si>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</si>
  <si>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</si>
  <si>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</si>
  <si>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</si>
  <si>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</si>
  <si>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</si>
  <si>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</si>
  <si>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</si>
  <si>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</si>
  <si>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</si>
  <si>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</si>
  <si>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</si>
  <si>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</si>
  <si>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</si>
  <si>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</si>
  <si>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</si>
  <si>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</si>
  <si>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</si>
  <si>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</si>
  <si>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</si>
  <si>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</si>
  <si>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</si>
  <si>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</si>
  <si>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</si>
  <si>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</si>
  <si>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</si>
  <si>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</si>
  <si>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</si>
  <si>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</si>
  <si>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</si>
  <si>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</si>
  <si>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</si>
  <si>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</si>
  <si>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</si>
  <si>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</si>
  <si>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</si>
  <si>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</si>
  <si>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</si>
  <si>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</si>
  <si>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</si>
  <si>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</si>
  <si>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</si>
  <si>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</si>
  <si>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</si>
  <si>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</si>
  <si>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</si>
  <si>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</si>
  <si>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</si>
  <si>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</si>
  <si>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</si>
  <si>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</si>
  <si>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</si>
  <si>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</si>
  <si>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</si>
  <si>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</si>
  <si>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</si>
  <si>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</si>
  <si>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</si>
  <si>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</si>
  <si>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</si>
  <si>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</si>
  <si>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</si>
  <si>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</si>
  <si>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</si>
  <si>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</si>
  <si>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</si>
  <si>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</si>
  <si>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</si>
  <si>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</si>
  <si>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</si>
  <si>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</si>
  <si>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</si>
  <si>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</si>
  <si>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</si>
  <si>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</si>
  <si>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</si>
  <si>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</si>
  <si>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</si>
  <si>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</si>
  <si>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</si>
  <si>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</si>
  <si>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</si>
  <si>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</si>
  <si>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</si>
  <si>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</si>
  <si>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</si>
  <si>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</si>
  <si>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</si>
  <si>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</si>
  <si>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</si>
  <si>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</si>
  <si>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</si>
  <si>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</si>
  <si>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</si>
  <si>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</si>
  <si>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</si>
  <si>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</si>
  <si>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</si>
  <si>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</si>
  <si>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</si>
  <si>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</si>
  <si>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</si>
  <si>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</si>
  <si>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</si>
  <si>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</si>
  <si>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</si>
  <si>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</si>
  <si>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</si>
  <si>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</si>
  <si>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</si>
  <si>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</si>
  <si>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</si>
  <si>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</si>
  <si>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</si>
  <si>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</si>
  <si>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</si>
  <si>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</si>
  <si>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</si>
  <si>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</si>
  <si>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</si>
  <si>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</si>
  <si>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</si>
  <si>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</si>
  <si>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</si>
  <si>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</si>
  <si>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</si>
  <si>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</si>
  <si>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</si>
  <si>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</si>
  <si>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</si>
  <si>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</si>
  <si>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</si>
  <si>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</si>
  <si>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</si>
  <si>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</si>
  <si>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</si>
  <si>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</si>
  <si>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</si>
  <si>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</si>
  <si>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</si>
  <si>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</si>
  <si>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</si>
  <si>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</si>
  <si>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</si>
  <si>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</si>
  <si>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</si>
  <si>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</si>
  <si>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</si>
  <si>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</si>
  <si>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</si>
  <si>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</si>
  <si>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</si>
  <si>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</si>
  <si>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</si>
  <si>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</si>
  <si>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</si>
  <si>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</si>
  <si>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</si>
  <si>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</si>
  <si>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</si>
  <si>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</si>
  <si>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</si>
  <si>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</si>
  <si>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</si>
  <si>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</si>
  <si>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</si>
  <si>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</si>
  <si>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</si>
  <si>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</si>
  <si>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</si>
  <si>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</si>
  <si>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</si>
  <si>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</si>
  <si>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</si>
  <si>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</si>
  <si>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</si>
  <si>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</si>
  <si>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</si>
  <si>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</si>
  <si>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</si>
  <si>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</si>
  <si>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</si>
  <si>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</si>
  <si>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</si>
  <si>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</si>
  <si>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</si>
  <si>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</si>
  <si>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</si>
  <si>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</si>
  <si>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</si>
  <si>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</si>
  <si>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</si>
  <si>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</si>
  <si>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</si>
  <si>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</si>
  <si>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</si>
  <si>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</si>
  <si>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</si>
  <si>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</si>
  <si>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</si>
  <si>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</si>
  <si>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</si>
  <si>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</si>
  <si>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</si>
  <si>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</si>
  <si>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</si>
  <si>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</si>
  <si>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</si>
  <si>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</si>
  <si>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</si>
  <si>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</si>
  <si>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</si>
  <si>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</si>
  <si>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</si>
  <si>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</si>
  <si>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</si>
  <si>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</si>
  <si>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</si>
  <si>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</si>
  <si>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</si>
  <si>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</si>
  <si>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</si>
  <si>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</si>
  <si>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</si>
  <si>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</si>
  <si>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</si>
  <si>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</si>
  <si>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</si>
  <si>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</si>
  <si>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</si>
  <si>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</si>
  <si>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</si>
  <si>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</si>
  <si>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</si>
  <si>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</si>
  <si>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</si>
  <si>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</si>
  <si>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</si>
  <si>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</si>
  <si>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</si>
  <si>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</si>
  <si>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</si>
  <si>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</si>
  <si>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</si>
  <si>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</si>
  <si>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</si>
  <si>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</si>
  <si>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</si>
  <si>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</si>
  <si>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</si>
  <si>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</si>
  <si>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</si>
  <si>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</si>
  <si>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29599</t>
  </si>
  <si>
    <t>283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</si>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</sst>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151</v>
      </c>
    </row>
    <row r="13" spans="1:6" x14ac:dyDescent="0.2">
      <c r="B13" s="147" t="s">
        <v>50</v>
      </c>
      <c r="C13" s="480" t="s">
        <v>152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Q13" sqref="Q13:Q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0</v>
      </c>
      <c r="K5" s="213">
        <v>0</v>
      </c>
      <c r="L5" s="213"/>
      <c r="M5" s="213"/>
      <c r="N5" s="213"/>
      <c r="O5" s="212"/>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v>0</v>
      </c>
      <c r="L6" s="217"/>
      <c r="M6" s="218"/>
      <c r="N6" s="218"/>
      <c r="O6" s="219"/>
      <c r="P6" s="216"/>
      <c r="Q6" s="217">
        <f>P6</f>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f>P7</f>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0</v>
      </c>
      <c r="K12" s="213">
        <v>0</v>
      </c>
      <c r="L12" s="213"/>
      <c r="M12" s="213"/>
      <c r="N12" s="213"/>
      <c r="O12" s="212"/>
      <c r="P12" s="212">
        <f>'Pt 2 Premium and Claims'!P$54</f>
        <v>0</v>
      </c>
      <c r="Q12" s="213">
        <f>'Pt 2 Premium and Claims'!Q$54</f>
        <v>0</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f>'Pt 2 Premium and Claims'!AT$54</f>
        <v>7494.5540041278437</v>
      </c>
      <c r="AU12" s="214"/>
      <c r="AV12" s="291"/>
      <c r="AW12" s="296"/>
    </row>
    <row r="13" spans="1:49" ht="25.5" x14ac:dyDescent="0.2">
      <c r="B13" s="239" t="s">
        <v>230</v>
      </c>
      <c r="C13" s="203" t="s">
        <v>37</v>
      </c>
      <c r="D13" s="216"/>
      <c r="E13" s="217"/>
      <c r="F13" s="217"/>
      <c r="G13" s="268"/>
      <c r="H13" s="269"/>
      <c r="I13" s="216"/>
      <c r="J13" s="216"/>
      <c r="K13" s="217">
        <v>0</v>
      </c>
      <c r="L13" s="217"/>
      <c r="M13" s="268"/>
      <c r="N13" s="269"/>
      <c r="O13" s="216"/>
      <c r="P13" s="216"/>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v>0</v>
      </c>
      <c r="L14" s="217"/>
      <c r="M14" s="267"/>
      <c r="N14" s="270"/>
      <c r="O14" s="216"/>
      <c r="P14" s="216"/>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f>'Pt 2 Premium and Claims'!P$55</f>
        <v>0</v>
      </c>
      <c r="Q22" s="222">
        <f>'Pt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f t="shared" ref="K25:K28" si="0">J25</f>
        <v>0</v>
      </c>
      <c r="L25" s="217"/>
      <c r="M25" s="217"/>
      <c r="N25" s="217"/>
      <c r="O25" s="216"/>
      <c r="P25" s="216"/>
      <c r="Q25" s="217">
        <f t="shared" ref="Q25:Q28" si="1">P25</f>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395.44683073967519</v>
      </c>
      <c r="AU25" s="220"/>
      <c r="AV25" s="220"/>
      <c r="AW25" s="297"/>
    </row>
    <row r="26" spans="1:49" s="5" customFormat="1" x14ac:dyDescent="0.2">
      <c r="A26" s="35"/>
      <c r="B26" s="242" t="s">
        <v>242</v>
      </c>
      <c r="C26" s="203"/>
      <c r="D26" s="216"/>
      <c r="E26" s="217"/>
      <c r="F26" s="217"/>
      <c r="G26" s="217"/>
      <c r="H26" s="217"/>
      <c r="I26" s="216"/>
      <c r="J26" s="216"/>
      <c r="K26" s="217">
        <f t="shared" si="0"/>
        <v>0</v>
      </c>
      <c r="L26" s="217"/>
      <c r="M26" s="217"/>
      <c r="N26" s="217"/>
      <c r="O26" s="216"/>
      <c r="P26" s="216"/>
      <c r="Q26" s="217">
        <f t="shared" si="1"/>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f t="shared" si="0"/>
        <v>0</v>
      </c>
      <c r="L27" s="217"/>
      <c r="M27" s="217"/>
      <c r="N27" s="217"/>
      <c r="O27" s="216"/>
      <c r="P27" s="216"/>
      <c r="Q27" s="217">
        <f t="shared" si="1"/>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f t="shared" si="0"/>
        <v>0</v>
      </c>
      <c r="L28" s="217"/>
      <c r="M28" s="217"/>
      <c r="N28" s="217"/>
      <c r="O28" s="216"/>
      <c r="P28" s="216"/>
      <c r="Q28" s="217">
        <f t="shared" si="1"/>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f t="shared" ref="K30:K32" si="2">J30</f>
        <v>0</v>
      </c>
      <c r="L30" s="217"/>
      <c r="M30" s="217"/>
      <c r="N30" s="217"/>
      <c r="O30" s="216"/>
      <c r="P30" s="216"/>
      <c r="Q30" s="217">
        <f t="shared" ref="Q30:Q32" si="3">P30</f>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f t="shared" si="2"/>
        <v>0</v>
      </c>
      <c r="L31" s="217"/>
      <c r="M31" s="217"/>
      <c r="N31" s="217"/>
      <c r="O31" s="216"/>
      <c r="P31" s="216"/>
      <c r="Q31" s="217">
        <f t="shared" si="3"/>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f t="shared" si="2"/>
        <v>0</v>
      </c>
      <c r="L32" s="217"/>
      <c r="M32" s="217"/>
      <c r="N32" s="217"/>
      <c r="O32" s="216"/>
      <c r="P32" s="216"/>
      <c r="Q32" s="217">
        <f t="shared" si="3"/>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f t="shared" ref="K34:K35" si="4">J34</f>
        <v>0</v>
      </c>
      <c r="L34" s="217"/>
      <c r="M34" s="217"/>
      <c r="N34" s="217"/>
      <c r="O34" s="216"/>
      <c r="P34" s="216"/>
      <c r="Q34" s="217">
        <f t="shared" ref="Q34:Q35" si="5">P34</f>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f t="shared" si="4"/>
        <v>0</v>
      </c>
      <c r="L35" s="217"/>
      <c r="M35" s="217"/>
      <c r="N35" s="217"/>
      <c r="O35" s="216"/>
      <c r="P35" s="216"/>
      <c r="Q35" s="217">
        <f t="shared" si="5"/>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f t="shared" ref="K37:K42" si="6">J37</f>
        <v>0</v>
      </c>
      <c r="L37" s="225"/>
      <c r="M37" s="225"/>
      <c r="N37" s="225"/>
      <c r="O37" s="224"/>
      <c r="P37" s="224"/>
      <c r="Q37" s="225">
        <f t="shared" ref="Q37:Q42" si="7">P37</f>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f t="shared" si="6"/>
        <v>0</v>
      </c>
      <c r="L38" s="217"/>
      <c r="M38" s="217"/>
      <c r="N38" s="217"/>
      <c r="O38" s="216"/>
      <c r="P38" s="216"/>
      <c r="Q38" s="217">
        <f t="shared" si="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f t="shared" si="6"/>
        <v>0</v>
      </c>
      <c r="L39" s="217"/>
      <c r="M39" s="217"/>
      <c r="N39" s="217"/>
      <c r="O39" s="216"/>
      <c r="P39" s="216"/>
      <c r="Q39" s="217">
        <f t="shared" si="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f t="shared" si="6"/>
        <v>0</v>
      </c>
      <c r="L40" s="217"/>
      <c r="M40" s="217"/>
      <c r="N40" s="217"/>
      <c r="O40" s="216"/>
      <c r="P40" s="216"/>
      <c r="Q40" s="217">
        <f t="shared" si="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f t="shared" si="6"/>
        <v>0</v>
      </c>
      <c r="L41" s="217"/>
      <c r="M41" s="217"/>
      <c r="N41" s="217"/>
      <c r="O41" s="216"/>
      <c r="P41" s="216"/>
      <c r="Q41" s="217">
        <f t="shared" si="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f t="shared" si="6"/>
        <v>0</v>
      </c>
      <c r="L42" s="217"/>
      <c r="M42" s="217"/>
      <c r="N42" s="217"/>
      <c r="O42" s="216"/>
      <c r="P42" s="216"/>
      <c r="Q42" s="217">
        <f t="shared" si="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f t="shared" ref="K44:K47" si="8">J44</f>
        <v>0</v>
      </c>
      <c r="L44" s="225"/>
      <c r="M44" s="225"/>
      <c r="N44" s="225"/>
      <c r="O44" s="224"/>
      <c r="P44" s="224"/>
      <c r="Q44" s="225">
        <f t="shared" ref="Q44:Q47" si="9">P44</f>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f t="shared" si="8"/>
        <v>0</v>
      </c>
      <c r="L45" s="217"/>
      <c r="M45" s="217"/>
      <c r="N45" s="217"/>
      <c r="O45" s="216"/>
      <c r="P45" s="216"/>
      <c r="Q45" s="217">
        <f t="shared" si="9"/>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119.19192359891049</v>
      </c>
      <c r="AU45" s="220"/>
      <c r="AV45" s="220"/>
      <c r="AW45" s="297"/>
    </row>
    <row r="46" spans="1:49" x14ac:dyDescent="0.2">
      <c r="B46" s="245" t="s">
        <v>262</v>
      </c>
      <c r="C46" s="203" t="s">
        <v>20</v>
      </c>
      <c r="D46" s="216"/>
      <c r="E46" s="217"/>
      <c r="F46" s="217"/>
      <c r="G46" s="217"/>
      <c r="H46" s="217"/>
      <c r="I46" s="216"/>
      <c r="J46" s="216"/>
      <c r="K46" s="217">
        <f t="shared" si="8"/>
        <v>0</v>
      </c>
      <c r="L46" s="217"/>
      <c r="M46" s="217"/>
      <c r="N46" s="217"/>
      <c r="O46" s="216"/>
      <c r="P46" s="216"/>
      <c r="Q46" s="217">
        <f t="shared" si="9"/>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f t="shared" si="8"/>
        <v>0</v>
      </c>
      <c r="L47" s="217"/>
      <c r="M47" s="217"/>
      <c r="N47" s="217"/>
      <c r="O47" s="216"/>
      <c r="P47" s="216"/>
      <c r="Q47" s="217">
        <f t="shared" si="9"/>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f t="shared" ref="K49:K53" si="10">J49</f>
        <v>0</v>
      </c>
      <c r="L49" s="217"/>
      <c r="M49" s="217"/>
      <c r="N49" s="217"/>
      <c r="O49" s="216"/>
      <c r="P49" s="216"/>
      <c r="Q49" s="217">
        <f t="shared" ref="Q49:Q53" si="11">P49</f>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f t="shared" si="10"/>
        <v>0</v>
      </c>
      <c r="L50" s="217"/>
      <c r="M50" s="217"/>
      <c r="N50" s="217"/>
      <c r="O50" s="216"/>
      <c r="P50" s="216"/>
      <c r="Q50" s="217">
        <f t="shared" si="11"/>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f t="shared" si="10"/>
        <v>0</v>
      </c>
      <c r="L51" s="217"/>
      <c r="M51" s="217"/>
      <c r="N51" s="217"/>
      <c r="O51" s="216"/>
      <c r="P51" s="216"/>
      <c r="Q51" s="217">
        <f t="shared" si="11"/>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f t="shared" si="10"/>
        <v>0</v>
      </c>
      <c r="L52" s="217"/>
      <c r="M52" s="217"/>
      <c r="N52" s="217"/>
      <c r="O52" s="216"/>
      <c r="P52" s="216"/>
      <c r="Q52" s="217">
        <f t="shared" si="11"/>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f t="shared" si="10"/>
        <v>0</v>
      </c>
      <c r="L53" s="217"/>
      <c r="M53" s="268"/>
      <c r="N53" s="268"/>
      <c r="O53" s="216"/>
      <c r="P53" s="216"/>
      <c r="Q53" s="217">
        <f t="shared" si="11"/>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f t="shared" ref="K56:K59" si="12">J56</f>
        <v>0</v>
      </c>
      <c r="L56" s="229"/>
      <c r="M56" s="229"/>
      <c r="N56" s="229"/>
      <c r="O56" s="228"/>
      <c r="P56" s="228"/>
      <c r="Q56" s="229">
        <f t="shared" ref="Q56:Q59" si="13">P56</f>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f t="shared" si="12"/>
        <v>0</v>
      </c>
      <c r="L57" s="232"/>
      <c r="M57" s="232"/>
      <c r="N57" s="232"/>
      <c r="O57" s="231"/>
      <c r="P57" s="231"/>
      <c r="Q57" s="232">
        <f t="shared" si="13"/>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f t="shared" si="12"/>
        <v>0</v>
      </c>
      <c r="L58" s="232"/>
      <c r="M58" s="232"/>
      <c r="N58" s="232"/>
      <c r="O58" s="231"/>
      <c r="P58" s="231"/>
      <c r="Q58" s="232">
        <f t="shared" si="13"/>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f t="shared" si="12"/>
        <v>0</v>
      </c>
      <c r="L59" s="232"/>
      <c r="M59" s="232"/>
      <c r="N59" s="232"/>
      <c r="O59" s="231"/>
      <c r="P59" s="231"/>
      <c r="Q59" s="232">
        <f t="shared" si="13"/>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f>J$59/12</f>
        <v>0</v>
      </c>
      <c r="K60" s="235">
        <f>K$59/12</f>
        <v>0</v>
      </c>
      <c r="L60" s="235"/>
      <c r="M60" s="235"/>
      <c r="N60" s="235"/>
      <c r="O60" s="234"/>
      <c r="P60" s="234">
        <f>P$59/12</f>
        <v>0</v>
      </c>
      <c r="Q60" s="235">
        <f>Q$59/12</f>
        <v>0</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1966.6295074401312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573.47807168973679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12"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f>J5</f>
        <v>0</v>
      </c>
      <c r="L5" s="326"/>
      <c r="M5" s="326"/>
      <c r="N5" s="326"/>
      <c r="O5" s="325"/>
      <c r="P5" s="325"/>
      <c r="Q5" s="326">
        <f>P5</f>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f>J6</f>
        <v>0</v>
      </c>
      <c r="L6" s="319"/>
      <c r="M6" s="319"/>
      <c r="N6" s="319"/>
      <c r="O6" s="318"/>
      <c r="P6" s="318"/>
      <c r="Q6" s="319">
        <f>P6</f>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f>J7</f>
        <v>0</v>
      </c>
      <c r="L7" s="319"/>
      <c r="M7" s="319"/>
      <c r="N7" s="319"/>
      <c r="O7" s="318"/>
      <c r="P7" s="318"/>
      <c r="Q7" s="319">
        <f>P7</f>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c r="Q11" s="319">
        <f>P11</f>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J13</f>
        <v>0</v>
      </c>
      <c r="L13" s="319"/>
      <c r="M13" s="319"/>
      <c r="N13" s="319"/>
      <c r="O13" s="318"/>
      <c r="P13" s="318"/>
      <c r="Q13" s="319">
        <f>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J14</f>
        <v>0</v>
      </c>
      <c r="L14" s="319"/>
      <c r="M14" s="319"/>
      <c r="N14" s="319"/>
      <c r="O14" s="318"/>
      <c r="P14" s="318"/>
      <c r="Q14" s="319">
        <f>P14</f>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f>J16</f>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J18</f>
        <v>0</v>
      </c>
      <c r="L18" s="319"/>
      <c r="M18" s="319"/>
      <c r="N18" s="319"/>
      <c r="O18" s="318"/>
      <c r="P18" s="318"/>
      <c r="Q18" s="319">
        <f>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J19</f>
        <v>0</v>
      </c>
      <c r="L19" s="319"/>
      <c r="M19" s="319"/>
      <c r="N19" s="319"/>
      <c r="O19" s="318"/>
      <c r="P19" s="318"/>
      <c r="Q19" s="319">
        <f>P19</f>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11599.408169456701</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112563.60016477034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116668.45433009919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J45</f>
        <v>0</v>
      </c>
      <c r="L45" s="319"/>
      <c r="M45" s="319"/>
      <c r="N45" s="319"/>
      <c r="O45" s="318"/>
      <c r="P45" s="318"/>
      <c r="Q45" s="319">
        <f t="shared" ref="Q45:Q46" si="0">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J46</f>
        <v>0</v>
      </c>
      <c r="L46" s="319"/>
      <c r="M46" s="319"/>
      <c r="N46" s="319"/>
      <c r="O46" s="318"/>
      <c r="P46" s="318"/>
      <c r="Q46" s="319">
        <f t="shared" si="0"/>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v>0</v>
      </c>
      <c r="L49" s="319"/>
      <c r="M49" s="319"/>
      <c r="N49" s="319"/>
      <c r="O49" s="318"/>
      <c r="P49" s="318"/>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f>J51</f>
        <v>0</v>
      </c>
      <c r="L51" s="319"/>
      <c r="M51" s="319"/>
      <c r="N51" s="319"/>
      <c r="O51" s="318"/>
      <c r="P51" s="318"/>
      <c r="Q51" s="319">
        <f>P51</f>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f>J52</f>
        <v>0</v>
      </c>
      <c r="L52" s="319"/>
      <c r="M52" s="319"/>
      <c r="N52" s="319"/>
      <c r="O52" s="318"/>
      <c r="P52" s="318"/>
      <c r="Q52" s="319">
        <f>P52</f>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f>J53</f>
        <v>0</v>
      </c>
      <c r="L53" s="319"/>
      <c r="M53" s="319"/>
      <c r="N53" s="319"/>
      <c r="O53" s="318"/>
      <c r="P53" s="318"/>
      <c r="Q53" s="319">
        <f>P53</f>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f>K24+K27+K31+K35-K36+K39+K42+K45+K46-K49+K51+K52+K53</f>
        <v>0</v>
      </c>
      <c r="L54" s="323"/>
      <c r="M54" s="323"/>
      <c r="N54" s="323"/>
      <c r="O54" s="322"/>
      <c r="P54" s="322"/>
      <c r="Q54" s="323">
        <f>Q24+Q27+Q31+Q35-Q36+Q39+Q42+Q45+Q46-Q49+Q51+Q52+Q53</f>
        <v>0</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7494.5540041278437</v>
      </c>
      <c r="AU54" s="324"/>
      <c r="AV54" s="368"/>
      <c r="AW54" s="374"/>
    </row>
    <row r="55" spans="2:49" ht="25.5" x14ac:dyDescent="0.2">
      <c r="B55" s="348" t="s">
        <v>493</v>
      </c>
      <c r="C55" s="335" t="s">
        <v>28</v>
      </c>
      <c r="D55" s="322"/>
      <c r="E55" s="323"/>
      <c r="F55" s="323"/>
      <c r="G55" s="323"/>
      <c r="H55" s="323"/>
      <c r="I55" s="322"/>
      <c r="J55" s="322"/>
      <c r="K55" s="323">
        <f>MIN(MAX(0,K56),MAX(0,K57))</f>
        <v>0</v>
      </c>
      <c r="L55" s="323"/>
      <c r="M55" s="323"/>
      <c r="N55" s="323"/>
      <c r="O55" s="322"/>
      <c r="P55" s="322"/>
      <c r="Q55" s="323">
        <f>MIN(MAX(0,Q56),MAX(0,Q57))</f>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6" activePane="bottomRight" state="frozen"/>
      <selection activeCell="B1" sqref="B1"/>
      <selection pane="topRight" activeCell="B1" sqref="B1"/>
      <selection pane="bottomLeft" activeCell="B1" sqref="B1"/>
      <selection pane="bottomRight" activeCell="AO50" sqref="AO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0</v>
      </c>
      <c r="I6" s="398">
        <v>0</v>
      </c>
      <c r="J6" s="400">
        <v>0</v>
      </c>
      <c r="K6" s="400">
        <v>0</v>
      </c>
      <c r="L6" s="401"/>
      <c r="M6" s="397">
        <v>0</v>
      </c>
      <c r="N6" s="398">
        <v>0</v>
      </c>
      <c r="O6" s="400">
        <v>0</v>
      </c>
      <c r="P6" s="400">
        <v>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0</v>
      </c>
      <c r="I7" s="398">
        <v>0</v>
      </c>
      <c r="J7" s="400">
        <v>0</v>
      </c>
      <c r="K7" s="400">
        <v>0</v>
      </c>
      <c r="L7" s="401"/>
      <c r="M7" s="397">
        <v>0</v>
      </c>
      <c r="N7" s="398">
        <v>0</v>
      </c>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0</v>
      </c>
      <c r="I15" s="403">
        <v>0</v>
      </c>
      <c r="J15" s="395">
        <v>0</v>
      </c>
      <c r="K15" s="395">
        <v>0</v>
      </c>
      <c r="L15" s="396"/>
      <c r="M15" s="402">
        <v>0</v>
      </c>
      <c r="N15" s="403">
        <v>0</v>
      </c>
      <c r="O15" s="395">
        <v>0</v>
      </c>
      <c r="P15" s="395">
        <v>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0</v>
      </c>
      <c r="I16" s="398">
        <v>0</v>
      </c>
      <c r="J16" s="400">
        <v>0</v>
      </c>
      <c r="K16" s="400">
        <v>0</v>
      </c>
      <c r="L16" s="401"/>
      <c r="M16" s="397">
        <v>0</v>
      </c>
      <c r="N16" s="398">
        <v>0</v>
      </c>
      <c r="O16" s="400">
        <v>0</v>
      </c>
      <c r="P16" s="400">
        <v>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0</v>
      </c>
      <c r="I17" s="400">
        <v>0</v>
      </c>
      <c r="J17" s="400">
        <v>0</v>
      </c>
      <c r="K17" s="400">
        <v>0</v>
      </c>
      <c r="L17" s="450"/>
      <c r="M17" s="399">
        <v>0</v>
      </c>
      <c r="N17" s="400">
        <v>0</v>
      </c>
      <c r="O17" s="400">
        <v>0</v>
      </c>
      <c r="P17" s="400">
        <v>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0</v>
      </c>
      <c r="I38" s="405">
        <v>0</v>
      </c>
      <c r="J38" s="432">
        <v>0</v>
      </c>
      <c r="K38" s="432">
        <v>0</v>
      </c>
      <c r="L38" s="448"/>
      <c r="M38" s="404">
        <v>0</v>
      </c>
      <c r="N38" s="405">
        <v>0</v>
      </c>
      <c r="O38" s="432">
        <v>0</v>
      </c>
      <c r="P38" s="432">
        <v>0</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t="str">
        <f>IF(K$45="","",K$42)</f>
        <v/>
      </c>
      <c r="L47" s="447"/>
      <c r="M47" s="443"/>
      <c r="N47" s="441"/>
      <c r="O47" s="441"/>
      <c r="P47" s="436" t="str">
        <f>IF(P$45="","",P$42)</f>
        <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tr">
        <f>IF(K$45="","",ROUND(K$45+MAX(0,K$47),3))</f>
        <v/>
      </c>
      <c r="L48" s="447"/>
      <c r="M48" s="443"/>
      <c r="N48" s="441"/>
      <c r="O48" s="441"/>
      <c r="P48" s="436" t="str">
        <f>IF(P$45="","",ROUND(P$45+MAX(0,P$47),3))</f>
        <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v>
      </c>
      <c r="I50" s="407">
        <v>0</v>
      </c>
      <c r="J50" s="407">
        <v>0.8</v>
      </c>
      <c r="K50" s="407">
        <v>0.8</v>
      </c>
      <c r="L50" s="448"/>
      <c r="M50" s="406">
        <v>0</v>
      </c>
      <c r="N50" s="407">
        <v>0</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
        <v>503</v>
      </c>
      <c r="L51" s="447"/>
      <c r="M51" s="444"/>
      <c r="N51" s="442"/>
      <c r="O51" s="442"/>
      <c r="P51" s="436" t="s">
        <v>503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
        <v>503</v>
      </c>
      <c r="L52" s="447"/>
      <c r="M52" s="443"/>
      <c r="N52" s="441"/>
      <c r="O52" s="441"/>
      <c r="P52" s="400" t="s">
        <v>503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0</v>
      </c>
      <c r="E4" s="104">
        <f>'Pt 1 Summary of Data'!$Q$56+'Pt 1 Summary of Data'!$S$56-'Pt 1 Summary of Data'!$T$56</f>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2016-07-29T17:40:39Z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