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905" yWindow="2685" windowWidth="20700" windowHeight="232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D17" i="10"/>
  <c r="E17" i="10"/>
  <c r="F17" i="10"/>
  <c r="C17" i="10"/>
  <c r="F15" i="10"/>
  <c r="E15" i="10"/>
  <c r="D12" i="10"/>
  <c r="E12" i="10"/>
  <c r="F12" i="10"/>
  <c r="C12" i="10"/>
  <c r="F6" i="10"/>
  <c r="E6" i="10"/>
  <c r="E54" i="18" l="1"/>
  <c r="E12" i="4"/>
  <c r="AT54" i="18" l="1"/>
  <c r="D54" i="18"/>
  <c r="AT60" i="4" l="1"/>
  <c r="D60" i="4"/>
  <c r="AT12" i="4"/>
  <c r="D12" i="4"/>
  <c r="AT5"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<sst xmlns="http://schemas.openxmlformats.org/spreadsheetml/2006/main" count="566" uniqueCount="504">
  <si>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</si>
  <si>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</si>
  <si>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</si>
  <si>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</si>
  <si>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</si>
  <si>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</si>
  <si>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</si>
  <si>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</si>
  <si>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</si>
  <si>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</si>
  <si>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</si>
  <si>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</si>
  <si>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</si>
  <si>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</si>
  <si>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</si>
  <si>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</si>
  <si>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</si>
  <si>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</si>
  <si>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</si>
  <si>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</si>
  <si>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</si>
  <si>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</si>
  <si>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</si>
  <si>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</si>
  <si>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</si>
  <si>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</si>
  <si>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</si>
  <si>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</si>
  <si>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</si>
  <si>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</si>
  <si>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</si>
  <si>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</si>
  <si>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</si>
  <si>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</si>
  <si>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</si>
  <si>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</si>
  <si>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</si>
  <si>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</si>
  <si>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</si>
  <si>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</si>
  <si>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</si>
  <si>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</si>
  <si>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</si>
  <si>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</si>
  <si>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</si>
  <si>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</si>
  <si>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</si>
  <si>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</si>
  <si>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</si>
  <si>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</si>
  <si>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</si>
  <si>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</si>
  <si>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</si>
  <si>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</si>
  <si>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</si>
  <si>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</si>
  <si>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</si>
  <si>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</si>
  <si>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</si>
  <si>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</si>
  <si>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</si>
  <si>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</si>
  <si>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</si>
  <si>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</si>
  <si>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</si>
  <si>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</si>
  <si>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</si>
  <si>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</si>
  <si>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</si>
  <si>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</si>
  <si>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</si>
  <si>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</si>
  <si>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</si>
  <si>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</si>
  <si>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</si>
  <si>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</si>
  <si>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</si>
  <si>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</si>
  <si>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</si>
  <si>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</si>
  <si>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</si>
  <si>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</si>
  <si>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</si>
  <si>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</si>
  <si>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</si>
  <si>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</si>
  <si>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</si>
  <si>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</si>
  <si>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</si>
  <si>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</si>
  <si>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</si>
  <si>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</si>
  <si>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</si>
  <si>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</si>
  <si>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</si>
  <si>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</si>
  <si>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</si>
  <si>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</si>
  <si>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</si>
  <si>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</si>
  <si>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</si>
  <si>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</si>
  <si>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</si>
  <si>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</si>
  <si>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</si>
  <si>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</si>
  <si>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</si>
  <si>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</si>
  <si>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</si>
  <si>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</si>
  <si>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</si>
  <si>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</si>
  <si>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</si>
  <si>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</si>
  <si>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</si>
  <si>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</si>
  <si>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</si>
  <si>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</si>
  <si>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</si>
  <si>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</si>
  <si>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</si>
  <si>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</si>
  <si>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</si>
  <si>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</si>
  <si>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</si>
  <si>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</si>
  <si>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</si>
  <si>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</si>
  <si>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</si>
  <si>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</si>
  <si>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</si>
  <si>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</si>
  <si>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</si>
  <si>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</si>
  <si>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</si>
  <si>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</si>
  <si>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</si>
  <si>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</si>
  <si>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</si>
  <si>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</si>
  <si>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</si>
  <si>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</si>
  <si>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</si>
  <si>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</si>
  <si>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</si>
  <si>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</si>
  <si>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</si>
  <si>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</si>
  <si>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</si>
  <si>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</si>
  <si>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</si>
  <si>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</si>
  <si>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</si>
  <si>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</si>
  <si>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</si>
  <si>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</si>
  <si>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</si>
  <si>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</si>
  <si>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</si>
  <si>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</si>
  <si>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</si>
  <si>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</si>
  <si>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</si>
  <si>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</si>
  <si>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</si>
  <si>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</si>
  <si>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</si>
  <si>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</si>
  <si>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</si>
  <si>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</si>
  <si>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</si>
  <si>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</si>
  <si>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</si>
  <si>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</si>
  <si>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</si>
  <si>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</si>
  <si>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</si>
  <si>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</si>
  <si>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</si>
  <si>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</si>
  <si>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</si>
  <si>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</si>
  <si>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</si>
  <si>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</si>
  <si>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</si>
  <si>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</si>
  <si>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</si>
  <si>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</si>
  <si>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</si>
  <si>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</si>
  <si>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</si>
  <si>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</si>
  <si>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</si>
  <si>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</si>
  <si>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</si>
  <si>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</si>
  <si>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</si>
  <si>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</si>
  <si>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</si>
  <si>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</si>
  <si>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</si>
  <si>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</si>
  <si>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</si>
  <si>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</si>
  <si>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</si>
  <si>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</si>
  <si>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</si>
  <si>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</si>
  <si>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</si>
  <si>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</si>
  <si>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</si>
  <si>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</si>
  <si>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</si>
  <si>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</si>
  <si>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</si>
  <si>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</si>
  <si>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</si>
  <si>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</si>
  <si>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</si>
  <si>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</si>
  <si>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</si>
  <si>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</si>
  <si>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</si>
  <si>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</si>
  <si>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</si>
  <si>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</si>
  <si>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</si>
  <si>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</si>
  <si>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</si>
  <si>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</si>
  <si>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</si>
  <si>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</si>
  <si>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</si>
  <si>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</si>
  <si>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</si>
  <si>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</si>
  <si>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</si>
  <si>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</si>
  <si>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</si>
  <si>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</si>
  <si>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</si>
  <si>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</si>
  <si>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</si>
  <si>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</si>
  <si>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</si>
  <si>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</si>
  <si>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</si>
  <si>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</si>
  <si>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</si>
  <si>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</si>
  <si>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</si>
  <si>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</si>
  <si>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</si>
  <si>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</si>
  <si>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</si>
  <si>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</si>
  <si>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</si>
  <si>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</si>
  <si>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</si>
  <si>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</si>
  <si>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</si>
  <si>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</si>
  <si>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</si>
  <si>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</si>
  <si>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</si>
  <si>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</si>
  <si>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</si>
  <si>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</si>
  <si>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</si>
  <si>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</si>
  <si>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</si>
  <si>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</si>
  <si>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</si>
  <si>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</si>
  <si>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</si>
  <si>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</si>
  <si>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</si>
  <si>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</si>
  <si>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</si>
  <si>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</si>
  <si>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</si>
  <si>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</si>
  <si>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</si>
  <si>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</si>
  <si>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</si>
  <si>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</si>
  <si>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</si>
  <si>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</si>
  <si>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</si>
  <si>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</si>
  <si>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</si>
  <si>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</si>
  <si>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</si>
  <si>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</si>
  <si>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</si>
  <si>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</si>
  <si>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</si>
  <si>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</si>
  <si>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</si>
  <si>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</si>
  <si>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</si>
  <si>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</si>
  <si>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</si>
  <si>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</si>
  <si>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</si>
  <si>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</si>
  <si>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</si>
  <si>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</si>
  <si>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</si>
  <si>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</si>
  <si>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</si>
  <si>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</si>
  <si>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</si>
  <si>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</si>
  <si>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</si>
  <si>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</si>
  <si>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</si>
  <si>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</si>
  <si>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</si>
  <si>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</si>
  <si>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</si>
  <si>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</si>
  <si>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</si>
  <si>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</si>
  <si>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</si>
  <si>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</si>
  <si>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</si>
  <si>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</si>
  <si>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</si>
  <si>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</si>
  <si>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</si>
  <si>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</si>
  <si>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</si>
  <si>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</si>
  <si>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</si>
  <si>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</si>
  <si>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</si>
  <si>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</si>
  <si>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</si>
  <si>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</si>
  <si>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</si>
  <si>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</si>
  <si>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</si>
  <si>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</si>
  <si>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</si>
  <si>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</si>
  <si>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</si>
  <si>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</si>
  <si>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</si>
  <si>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</si>
  <si>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</si>
  <si>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</si>
  <si>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</si>
  <si>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</si>
  <si>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</si>
  <si>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</si>
  <si>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</si>
  <si>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</si>
  <si>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</si>
  <si>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</si>
  <si>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</si>
  <si>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</si>
  <si>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</si>
  <si>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</si>
  <si>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</si>
  <si>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</si>
  <si>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</si>
  <si>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</si>
  <si>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</si>
  <si>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</si>
  <si>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</si>
  <si>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</si>
  <si>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</si>
  <si>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</si>
  <si>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</si>
  <si>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</si>
  <si>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</si>
  <si>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</si>
  <si>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</si>
  <si>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</si>
  <si>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</si>
  <si>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</si>
  <si>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</si>
  <si>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</si>
  <si>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</si>
  <si>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</si>
  <si>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</si>
  <si>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</si>
  <si>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</si>
  <si>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</si>
  <si>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</si>
  <si>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</si>
  <si>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</si>
  <si>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</si>
  <si>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</si>
  <si>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</si>
  <si>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</si>
  <si>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</si>
  <si>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</si>
  <si>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</si>
  <si>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</si>
  <si>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</si>
  <si>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</si>
  <si>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</si>
  <si>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</si>
  <si>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</si>
  <si>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</si>
  <si>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</si>
  <si>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</si>
  <si>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</si>
  <si>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</si>
  <si>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</si>
  <si>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</si>
  <si>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</si>
  <si>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</si>
  <si>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</si>
  <si>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</si>
  <si>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</si>
  <si>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</si>
  <si>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</si>
  <si>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</si>
  <si>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</si>
  <si>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</si>
  <si>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</si>
  <si>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</si>
  <si>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</si>
  <si>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</si>
  <si>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</si>
  <si>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</si>
  <si>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</si>
  <si>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</si>
  <si>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</si>
  <si>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</si>
  <si>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</si>
  <si>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</si>
  <si>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</si>
  <si>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</si>
  <si>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</si>
  <si>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</si>
  <si>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</si>
  <si>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</si>
  <si>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</si>
  <si>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</si>
  <si>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</si>
  <si>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</si>
  <si>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</si>
  <si>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</si>
  <si>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</si>
  <si>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</si>
  <si>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</si>
  <si>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</si>
  <si>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</si>
  <si>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</si>
  <si>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</si>
  <si>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</si>
  <si>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</si>
  <si>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</si>
  <si>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</si>
  <si>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</si>
  <si>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</si>
  <si>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</si>
  <si>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</si>
  <si>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</si>
  <si>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</si>
  <si>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</si>
  <si>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</si>
  <si>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</si>
  <si>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</si>
  <si>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</si>
  <si>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</si>
  <si>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</si>
  <si>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</si>
  <si>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</si>
  <si>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</si>
  <si>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</si>
  <si>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</si>
  <si>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</si>
  <si>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</si>
  <si>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</si>
  <si>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</si>
  <si>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</si>
  <si>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</si>
  <si>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</si>
  <si>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</si>
  <si>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</si>
  <si>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</si>
  <si>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</si>
  <si>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</si>
  <si>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</si>
  <si>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</si>
  <si>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</si>
  <si>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</si>
  <si>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</si>
  <si>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</si>
  <si>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</si>
  <si>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</si>
  <si>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</si>
  <si>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</si>
  <si>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</si>
  <si>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</si>
  <si>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</si>
  <si>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</si>
  <si>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69225</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</si>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</sst>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 zoomScale="80" zoomScaleNormal="80" workbookViewId="0">
      <pane xSplit="2" ySplit="3" topLeftCell="D28" activePane="bottomRight" state="frozen"/>
      <selection activeCell="B1" sqref="B1"/>
      <selection pane="topRight" activeCell="D1" sqref="D1"/>
      <selection pane="bottomLeft" activeCell="B4" sqref="B4"/>
      <selection pane="bottom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0</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1297775</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72030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-2239</v>
      </c>
      <c r="E12" s="106">
        <f>'Pt 2 Premium and Claims'!E54</f>
        <v>1449</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1131005</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1021</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106245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218318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68433</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261266</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1921</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2690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20111</v>
      </c>
      <c r="AU59" s="126"/>
      <c r="AV59" s="126"/>
      <c r="AW59" s="310"/>
    </row>
    <row r="60" spans="2:49" x14ac:dyDescent="0.2">
      <c r="B60" s="161" t="s">
        <v>276</v>
      </c>
      <c r="C60" s="62"/>
      <c r="D60" s="127">
        <f>D59/12</f>
        <v>0</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1675.9166666666667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5" sqref="E2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1297187</v>
      </c>
      <c r="AU5" s="119"/>
      <c r="AV5" s="312"/>
      <c r="AW5" s="317"/>
    </row>
    <row r="6" spans="2:49" x14ac:dyDescent="0.2">
      <c r="B6" s="176" t="s">
        <v>279</v>
      </c>
      <c r="C6" s="133" t="s">
        <v>8</v>
      </c>
      <c r="D6" s="109">
        <v>113</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61203</v>
      </c>
      <c r="AU6" s="113"/>
      <c r="AV6" s="311"/>
      <c r="AW6" s="318"/>
    </row>
    <row r="7" spans="2:49" x14ac:dyDescent="0.2">
      <c r="B7" s="176" t="s">
        <v>280</v>
      </c>
      <c r="C7" s="133" t="s">
        <v>9</v>
      </c>
      <c r="D7" s="109">
        <v>113</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60615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1178073</v>
      </c>
      <c r="AU23" s="113"/>
      <c r="AV23" s="311"/>
      <c r="AW23" s="318"/>
    </row>
    <row r="24" spans="2:49" ht="28.5" customHeight="1" x14ac:dyDescent="0.2">
      <c r="B24" s="178" t="s">
        <v>114</v>
      </c>
      <c r="C24" s="133"/>
      <c r="D24" s="293"/>
      <c r="E24" s="110">
        <v>1449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3013</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358026</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3311</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393460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30673</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183810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32614</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195444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D23+D26-D28+D34-D36</f>
        <v>-2239</v>
      </c>
      <c r="E54" s="115">
        <f>E24</f>
        <v>1449</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1131005</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6762</v>
      </c>
      <c r="D6" s="110">
        <v>729</v>
      </c>
      <c r="E6" s="115">
        <f>'Pt 1 Summary of Data'!E12</f>
        <v>1449</v>
      </c>
      <c r="F6" s="115">
        <f>C6+D6+E6</f>
        <v>8940</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6762</v>
      </c>
      <c r="D12" s="115">
        <f t="shared" ref="D12:F12" si="0">D6</f>
        <v>729</v>
      </c>
      <c r="E12" s="115">
        <f t="shared" si="0"/>
        <v>1449</v>
      </c>
      <c r="F12" s="115">
        <f t="shared" si="0"/>
        <v>8940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7194</v>
      </c>
      <c r="D15" s="118">
        <v>2386</v>
      </c>
      <c r="E15" s="106">
        <f>'Pt 1 Summary of Data'!D5</f>
        <v>0</v>
      </c>
      <c r="F15" s="106">
        <f>C15+D15+E15</f>
        <v>9580</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7194</v>
      </c>
      <c r="D17" s="115">
        <f t="shared" ref="D17:F17" si="1">D15</f>
        <v>2386</v>
      </c>
      <c r="E17" s="115">
        <f t="shared" si="1"/>
        <v>0</v>
      </c>
      <c r="F17" s="115">
        <f t="shared" si="1"/>
        <v>9580</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v>
      </c>
      <c r="D37" s="122">
        <v>2</v>
      </c>
      <c r="E37" s="256">
        <f>'Pt 1 Summary of Data'!D60</f>
        <v>0</v>
      </c>
      <c r="F37" s="256">
        <f>C37+D37+E37</f>
        <v>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2015-06-23T19:38:02Z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