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MLR 2014 Submission\MLR\"/>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workbook>
</file>

<file path=xl/calcChain.xml><?xml version="1.0" encoding="utf-8"?>
<calcChain xmlns="http://schemas.openxmlformats.org/spreadsheetml/2006/main">
  <c r="L32" i="10" l="1"/>
  <c r="G32" i="10" l="1"/>
  <c r="L30" i="10"/>
  <c r="G30" i="10"/>
  <c r="L29" i="10"/>
  <c r="G29" i="10"/>
  <c r="L28" i="10"/>
  <c r="G28" i="10"/>
  <c r="L27" i="10"/>
  <c r="G27" i="10"/>
  <c r="L23" i="10"/>
  <c r="G23" i="10"/>
  <c r="L25" i="10"/>
  <c r="G25" i="10"/>
  <c r="L24" i="10"/>
  <c r="G24" i="10"/>
  <c r="L21" i="10"/>
  <c r="G21" i="10"/>
</calcChain>
</file>

<file path=xl/sharedStrings.xml><?xml version="1.0" encoding="utf-8"?>
<sst xmlns="http://schemas.openxmlformats.org/spreadsheetml/2006/main" count="629" uniqueCount="502">
  <si>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</si>
  <si>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</si>
  <si>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</si>
  <si>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</si>
  <si>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</si>
  <si>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</si>
  <si>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</si>
  <si>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</si>
  <si>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</si>
  <si>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</si>
  <si>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</si>
  <si>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</si>
  <si>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</si>
  <si>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</si>
  <si>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</si>
  <si>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</si>
  <si>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</si>
  <si>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</si>
  <si>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</si>
  <si>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</si>
  <si>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</si>
  <si>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</si>
  <si>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</si>
  <si>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</si>
  <si>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</si>
  <si>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</si>
  <si>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</si>
  <si>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</si>
  <si>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</si>
  <si>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</si>
  <si>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</si>
  <si>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</si>
  <si>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</si>
  <si>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</si>
  <si>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</si>
  <si>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</si>
  <si>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</si>
  <si>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</si>
  <si>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</si>
  <si>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</si>
  <si>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</si>
  <si>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</si>
  <si>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</si>
  <si>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</si>
  <si>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</si>
  <si>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</si>
  <si>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</si>
  <si>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</si>
  <si>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</si>
  <si>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</si>
  <si>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</si>
  <si>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</si>
  <si>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</si>
  <si>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</si>
  <si>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</si>
  <si>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</si>
  <si>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</si>
  <si>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</si>
  <si>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</si>
  <si>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</si>
  <si>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</si>
  <si>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</si>
  <si>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</si>
  <si>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</si>
  <si>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</si>
  <si>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</si>
  <si>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</si>
  <si>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</si>
  <si>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</si>
  <si>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</si>
  <si>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</si>
  <si>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</si>
  <si>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</si>
  <si>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</si>
  <si>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</si>
  <si>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</si>
  <si>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</si>
  <si>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</si>
  <si>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</si>
  <si>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</si>
  <si>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</si>
  <si>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</si>
  <si>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</si>
  <si>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</si>
  <si>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</si>
  <si>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</si>
  <si>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</si>
  <si>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</si>
  <si>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</si>
  <si>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</si>
  <si>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</si>
  <si>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</si>
  <si>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</si>
  <si>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</si>
  <si>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</si>
  <si>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</si>
  <si>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</si>
  <si>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</si>
  <si>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</si>
  <si>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</si>
  <si>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</si>
  <si>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</si>
  <si>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</si>
  <si>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</si>
  <si>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</si>
  <si>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</si>
  <si>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</si>
  <si>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</si>
  <si>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</si>
  <si>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</si>
  <si>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</si>
  <si>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</si>
  <si>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</si>
  <si>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</si>
  <si>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</si>
  <si>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</si>
  <si>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</si>
  <si>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</si>
  <si>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</si>
  <si>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</si>
  <si>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</si>
  <si>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</si>
  <si>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</si>
  <si>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</si>
  <si>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</si>
  <si>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</si>
  <si>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</si>
  <si>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</si>
  <si>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</si>
  <si>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</si>
  <si>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</si>
  <si>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</si>
  <si>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</si>
  <si>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</si>
  <si>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</si>
  <si>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</si>
  <si>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</si>
  <si>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</si>
  <si>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</si>
  <si>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</si>
  <si>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</si>
  <si>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</si>
  <si>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</si>
  <si>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</si>
  <si>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</si>
  <si>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</si>
  <si>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</si>
  <si>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</si>
  <si>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</si>
  <si>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</si>
  <si>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</si>
  <si>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</si>
  <si>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</si>
  <si>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</si>
  <si>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</si>
  <si>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</si>
  <si>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</si>
  <si>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</si>
  <si>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</si>
  <si>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</si>
  <si>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</si>
  <si>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</si>
  <si>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</si>
  <si>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</si>
  <si>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</si>
  <si>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</si>
  <si>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</si>
  <si>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</si>
  <si>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</si>
  <si>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</si>
  <si>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</si>
  <si>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</si>
  <si>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</si>
  <si>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</si>
  <si>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</si>
  <si>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</si>
  <si>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</si>
  <si>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</si>
  <si>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</si>
  <si>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</si>
  <si>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</si>
  <si>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</si>
  <si>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</si>
  <si>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</si>
  <si>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</si>
  <si>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</si>
  <si>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</si>
  <si>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</si>
  <si>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</si>
  <si>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</si>
  <si>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</si>
  <si>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</si>
  <si>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</si>
  <si>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</si>
  <si>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</si>
  <si>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</si>
  <si>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</si>
  <si>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</si>
  <si>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</si>
  <si>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</si>
  <si>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</si>
  <si>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</si>
  <si>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</si>
  <si>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</si>
  <si>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</si>
  <si>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</si>
  <si>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</si>
  <si>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</si>
  <si>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</si>
  <si>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</si>
  <si>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</si>
  <si>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</si>
  <si>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</si>
  <si>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</si>
  <si>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</si>
  <si>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</si>
  <si>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</si>
  <si>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</si>
  <si>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</si>
  <si>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</si>
  <si>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</si>
  <si>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</si>
  <si>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</si>
  <si>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</si>
  <si>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</si>
  <si>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</si>
  <si>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</si>
  <si>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</si>
  <si>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</si>
  <si>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</si>
  <si>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</si>
  <si>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</si>
  <si>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</si>
  <si>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</si>
  <si>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</si>
  <si>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</si>
  <si>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</si>
  <si>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</si>
  <si>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</si>
  <si>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</si>
  <si>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</si>
  <si>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</si>
  <si>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</si>
  <si>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</si>
  <si>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</si>
  <si>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</si>
  <si>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</si>
  <si>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</si>
  <si>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</si>
  <si>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</si>
  <si>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</si>
  <si>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</si>
  <si>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</si>
  <si>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</si>
  <si>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</si>
  <si>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</si>
  <si>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</si>
  <si>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</si>
  <si>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</si>
  <si>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</si>
  <si>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</si>
  <si>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</si>
  <si>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</si>
  <si>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</si>
  <si>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</si>
  <si>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</si>
  <si>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</si>
  <si>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</si>
  <si>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</si>
  <si>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</si>
  <si>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</si>
  <si>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</si>
  <si>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</si>
  <si>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</si>
  <si>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</si>
  <si>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</si>
  <si>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</si>
  <si>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</si>
  <si>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</si>
  <si>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</si>
  <si>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</si>
  <si>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</si>
  <si>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</si>
  <si>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</si>
  <si>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</si>
  <si>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</si>
  <si>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</si>
  <si>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</si>
  <si>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</si>
  <si>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</si>
  <si>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</si>
  <si>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</si>
  <si>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</si>
  <si>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</si>
  <si>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</si>
  <si>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</si>
  <si>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</si>
  <si>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</si>
  <si>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</si>
  <si>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</si>
  <si>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</si>
  <si>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</si>
  <si>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</si>
  <si>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</si>
  <si>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</si>
  <si>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</si>
  <si>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</si>
  <si>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</si>
  <si>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</si>
  <si>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</si>
  <si>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</si>
  <si>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</si>
  <si>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</si>
  <si>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</si>
  <si>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</si>
  <si>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</si>
  <si>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</si>
  <si>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</si>
  <si>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</si>
  <si>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</si>
  <si>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</si>
  <si>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</si>
  <si>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</si>
  <si>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</si>
  <si>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</si>
  <si>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</si>
  <si>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</si>
  <si>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</si>
  <si>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</si>
  <si>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</si>
  <si>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</si>
  <si>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</si>
  <si>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</si>
  <si>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</si>
  <si>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</si>
  <si>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</si>
  <si>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</si>
  <si>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</si>
  <si>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</si>
  <si>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</si>
  <si>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</si>
  <si>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</si>
  <si>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</si>
  <si>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</si>
  <si>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</si>
  <si>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</si>
  <si>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</si>
  <si>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</si>
  <si>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</si>
  <si>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</si>
  <si>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</si>
  <si>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</si>
  <si>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</si>
  <si>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</si>
  <si>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</si>
  <si>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</si>
  <si>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</si>
  <si>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</si>
  <si>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</si>
  <si>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</si>
  <si>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</si>
  <si>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</si>
  <si>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</si>
  <si>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</si>
  <si>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</si>
  <si>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</si>
  <si>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</si>
  <si>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</si>
  <si>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</si>
  <si>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</si>
  <si>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</si>
  <si>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</si>
  <si>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</si>
  <si>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</si>
  <si>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</si>
  <si>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</si>
  <si>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</si>
  <si>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</si>
  <si>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</si>
  <si>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</si>
  <si>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</si>
  <si>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</si>
  <si>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</si>
  <si>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</si>
  <si>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</si>
  <si>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</si>
  <si>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</si>
  <si>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</si>
  <si>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</si>
  <si>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</si>
  <si>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</si>
  <si>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</si>
  <si>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</si>
  <si>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</si>
  <si>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</si>
  <si>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</si>
  <si>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</si>
  <si>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</si>
  <si>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</si>
  <si>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</si>
  <si>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</si>
  <si>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</si>
  <si>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</si>
  <si>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</si>
  <si>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</si>
  <si>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</si>
  <si>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</si>
  <si>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</si>
  <si>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</si>
  <si>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</si>
  <si>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</si>
  <si>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</si>
  <si>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</si>
  <si>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</si>
  <si>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</si>
  <si>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</si>
  <si>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</si>
  <si>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</si>
  <si>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</si>
  <si>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</si>
  <si>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</si>
  <si>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</si>
  <si>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</si>
  <si>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</si>
  <si>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</si>
  <si>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</si>
  <si>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</si>
  <si>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</si>
  <si>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</si>
  <si>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</si>
  <si>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</si>
  <si>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</si>
  <si>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</si>
  <si>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</si>
  <si>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</si>
  <si>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</si>
  <si>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</si>
  <si>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</si>
  <si>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</si>
  <si>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</si>
  <si>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</si>
  <si>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</si>
  <si>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</si>
  <si>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</si>
  <si>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</si>
  <si>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</si>
  <si>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</si>
  <si>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</si>
  <si>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</si>
  <si>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</si>
  <si>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</si>
  <si>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</si>
  <si>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</si>
  <si>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</si>
  <si>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</si>
  <si>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</si>
  <si>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</si>
  <si>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</si>
  <si>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</si>
  <si>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</si>
  <si>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</si>
  <si>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</si>
  <si>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</si>
  <si>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</si>
  <si>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</si>
  <si>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</si>
  <si>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</si>
  <si>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</si>
  <si>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</si>
  <si>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</si>
  <si>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</si>
  <si>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</si>
  <si>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</si>
  <si>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</si>
  <si>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</si>
  <si>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</si>
  <si>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</si>
  <si>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</si>
  <si>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</si>
  <si>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</si>
  <si>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</si>
  <si>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</si>
  <si>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</si>
  <si>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</si>
  <si>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</si>
  <si>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</si>
  <si>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</si>
  <si>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</si>
  <si>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</si>
  <si>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</si>
  <si>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</si>
  <si>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</si>
  <si>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</si>
  <si>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</si>
  <si>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Kentucky Health Cooperative</t>
  </si>
  <si>
    <t>2014</t>
  </si>
  <si>
    <t>9700 Ormsby Station Rd, Suite 100 Louisville, KY 40223</t>
  </si>
  <si>
    <t>453763404</t>
  </si>
  <si>
    <t>77894</t>
  </si>
  <si>
    <t>699</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</si>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</sst>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3" sqref="C2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157</v>
      </c>
    </row>
    <row r="13" spans="1:6" x14ac:dyDescent="0.2">
      <c r="B13" s="232" t="s">
        <v>50</v>
      </c>
      <c r="C13" s="378" t="s">
        <v>157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6" activePane="bottomRight" state="frozen"/>
      <selection activeCell="B62" sqref="B62:B64"/>
      <selection pane="topRight" activeCell="B62" sqref="B62:B64"/>
      <selection pane="bottomLeft" activeCell="B62" sqref="B62:B64"/>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287755333</v>
      </c>
      <c r="E5" s="106">
        <v>299397506.58600038</v>
      </c>
      <c r="F5" s="106">
        <v>0</v>
      </c>
      <c r="G5" s="106">
        <v>0</v>
      </c>
      <c r="H5" s="106">
        <v>0</v>
      </c>
      <c r="I5" s="105">
        <v>227425002.19</v>
      </c>
      <c r="J5" s="105">
        <v>638146.53</v>
      </c>
      <c r="K5" s="106">
        <v>568982.06359999999</v>
      </c>
      <c r="L5" s="106">
        <v>0</v>
      </c>
      <c r="M5" s="106">
        <v>0</v>
      </c>
      <c r="N5" s="106">
        <v>0</v>
      </c>
      <c r="O5" s="105">
        <v>638146.53</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-6183026</v>
      </c>
      <c r="E8" s="289"/>
      <c r="F8" s="290"/>
      <c r="G8" s="290"/>
      <c r="H8" s="290"/>
      <c r="I8" s="293"/>
      <c r="J8" s="109">
        <v>-22680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66755133</v>
      </c>
      <c r="E9" s="288"/>
      <c r="F9" s="291"/>
      <c r="G9" s="291"/>
      <c r="H9" s="291"/>
      <c r="I9" s="292"/>
      <c r="J9" s="109">
        <v>244867</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293491095</v>
      </c>
      <c r="E12" s="106">
        <v>293489348.00000024</v>
      </c>
      <c r="F12" s="106">
        <v>0</v>
      </c>
      <c r="G12" s="106">
        <v>0</v>
      </c>
      <c r="H12" s="106">
        <v>0</v>
      </c>
      <c r="I12" s="105">
        <v>293489348.00000024</v>
      </c>
      <c r="J12" s="105">
        <v>309199</v>
      </c>
      <c r="K12" s="106">
        <v>374614.51999999996</v>
      </c>
      <c r="L12" s="106">
        <v>0</v>
      </c>
      <c r="M12" s="106">
        <v>0</v>
      </c>
      <c r="N12" s="106">
        <v>0</v>
      </c>
      <c r="O12" s="105">
        <v>374614.51999999996</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40142439</v>
      </c>
      <c r="E13" s="110">
        <v>40142439</v>
      </c>
      <c r="F13" s="110"/>
      <c r="G13" s="289"/>
      <c r="H13" s="290"/>
      <c r="I13" s="109">
        <v>40142439</v>
      </c>
      <c r="J13" s="109">
        <v>81880</v>
      </c>
      <c r="K13" s="110">
        <v>81880</v>
      </c>
      <c r="L13" s="110"/>
      <c r="M13" s="289"/>
      <c r="N13" s="290"/>
      <c r="O13" s="109">
        <v>81880</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164345</v>
      </c>
      <c r="E14" s="110">
        <v>164345</v>
      </c>
      <c r="F14" s="110"/>
      <c r="G14" s="288"/>
      <c r="H14" s="291"/>
      <c r="I14" s="109">
        <v>164345</v>
      </c>
      <c r="J14" s="109">
        <v>190</v>
      </c>
      <c r="K14" s="110">
        <v>190</v>
      </c>
      <c r="L14" s="110"/>
      <c r="M14" s="288"/>
      <c r="N14" s="291"/>
      <c r="O14" s="109">
        <v>190</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-44454433</v>
      </c>
      <c r="E16" s="289"/>
      <c r="F16" s="290"/>
      <c r="G16" s="291"/>
      <c r="H16" s="291"/>
      <c r="I16" s="293"/>
      <c r="J16" s="109">
        <v>-51435</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5000000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97760</v>
      </c>
      <c r="F26" s="110"/>
      <c r="G26" s="110"/>
      <c r="H26" s="110"/>
      <c r="I26" s="109">
        <v>97760</v>
      </c>
      <c r="J26" s="109">
        <v>0</v>
      </c>
      <c r="K26" s="110">
        <v>331</v>
      </c>
      <c r="L26" s="110"/>
      <c r="M26" s="110"/>
      <c r="N26" s="110"/>
      <c r="O26" s="109">
        <v>331</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341387</v>
      </c>
      <c r="F28" s="110"/>
      <c r="G28" s="110"/>
      <c r="H28" s="110"/>
      <c r="I28" s="109">
        <v>341387</v>
      </c>
      <c r="J28" s="109">
        <v>0</v>
      </c>
      <c r="K28" s="110">
        <v>395</v>
      </c>
      <c r="L28" s="110"/>
      <c r="M28" s="110"/>
      <c r="N28" s="110"/>
      <c r="O28" s="109">
        <v>395</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1669481</v>
      </c>
      <c r="F31" s="110"/>
      <c r="G31" s="110"/>
      <c r="H31" s="110"/>
      <c r="I31" s="109">
        <v>1669481</v>
      </c>
      <c r="J31" s="109">
        <v>0</v>
      </c>
      <c r="K31" s="110">
        <v>7014</v>
      </c>
      <c r="L31" s="110"/>
      <c r="M31" s="110"/>
      <c r="N31" s="110"/>
      <c r="O31" s="109">
        <v>7014</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2561869</v>
      </c>
      <c r="F34" s="110"/>
      <c r="G34" s="110"/>
      <c r="H34" s="110"/>
      <c r="I34" s="109">
        <v>2561869</v>
      </c>
      <c r="J34" s="109">
        <v>0</v>
      </c>
      <c r="K34" s="110">
        <v>7943</v>
      </c>
      <c r="L34" s="110"/>
      <c r="M34" s="110"/>
      <c r="N34" s="110"/>
      <c r="O34" s="109">
        <v>7643</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1036680</v>
      </c>
      <c r="E35" s="110">
        <v>938920</v>
      </c>
      <c r="F35" s="110"/>
      <c r="G35" s="110"/>
      <c r="H35" s="110"/>
      <c r="I35" s="109">
        <v>938920</v>
      </c>
      <c r="J35" s="109">
        <v>15288</v>
      </c>
      <c r="K35" s="110">
        <v>0</v>
      </c>
      <c r="L35" s="110"/>
      <c r="M35" s="110"/>
      <c r="N35" s="110"/>
      <c r="O35" s="109">
        <v>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535154</v>
      </c>
      <c r="E37" s="118">
        <v>535154</v>
      </c>
      <c r="F37" s="118"/>
      <c r="G37" s="118"/>
      <c r="H37" s="118"/>
      <c r="I37" s="117">
        <v>535154</v>
      </c>
      <c r="J37" s="117">
        <v>618</v>
      </c>
      <c r="K37" s="118">
        <v>618</v>
      </c>
      <c r="L37" s="118"/>
      <c r="M37" s="118"/>
      <c r="N37" s="118"/>
      <c r="O37" s="117">
        <v>618</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55468</v>
      </c>
      <c r="E38" s="110">
        <v>55468</v>
      </c>
      <c r="F38" s="110"/>
      <c r="G38" s="110"/>
      <c r="H38" s="110"/>
      <c r="I38" s="109">
        <v>55468</v>
      </c>
      <c r="J38" s="109">
        <v>64</v>
      </c>
      <c r="K38" s="110">
        <v>64</v>
      </c>
      <c r="L38" s="110"/>
      <c r="M38" s="110"/>
      <c r="N38" s="110"/>
      <c r="O38" s="109">
        <v>64</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74981</v>
      </c>
      <c r="E39" s="110">
        <v>74981</v>
      </c>
      <c r="F39" s="110"/>
      <c r="G39" s="110"/>
      <c r="H39" s="110"/>
      <c r="I39" s="109">
        <v>74981</v>
      </c>
      <c r="J39" s="109">
        <v>86</v>
      </c>
      <c r="K39" s="110">
        <v>86</v>
      </c>
      <c r="L39" s="110"/>
      <c r="M39" s="110"/>
      <c r="N39" s="110"/>
      <c r="O39" s="109">
        <v>86</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36979</v>
      </c>
      <c r="E40" s="110">
        <v>36979</v>
      </c>
      <c r="F40" s="110"/>
      <c r="G40" s="110"/>
      <c r="H40" s="110"/>
      <c r="I40" s="109">
        <v>36979</v>
      </c>
      <c r="J40" s="109">
        <v>43</v>
      </c>
      <c r="K40" s="110">
        <v>43</v>
      </c>
      <c r="L40" s="110"/>
      <c r="M40" s="110"/>
      <c r="N40" s="110"/>
      <c r="O40" s="109">
        <v>43</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3930213</v>
      </c>
      <c r="E44" s="118">
        <v>3930213</v>
      </c>
      <c r="F44" s="118"/>
      <c r="G44" s="118"/>
      <c r="H44" s="118"/>
      <c r="I44" s="117">
        <v>3930213</v>
      </c>
      <c r="J44" s="117">
        <v>4547</v>
      </c>
      <c r="K44" s="118">
        <v>4547</v>
      </c>
      <c r="L44" s="118"/>
      <c r="M44" s="118"/>
      <c r="N44" s="118"/>
      <c r="O44" s="117">
        <v>4547</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10461656</v>
      </c>
      <c r="E45" s="110">
        <v>10461656</v>
      </c>
      <c r="F45" s="110"/>
      <c r="G45" s="110"/>
      <c r="H45" s="110"/>
      <c r="I45" s="109">
        <v>10461656</v>
      </c>
      <c r="J45" s="109">
        <v>7766</v>
      </c>
      <c r="K45" s="110">
        <v>7766</v>
      </c>
      <c r="L45" s="110"/>
      <c r="M45" s="110"/>
      <c r="N45" s="110"/>
      <c r="O45" s="109">
        <v>7766</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6401682</v>
      </c>
      <c r="E47" s="110">
        <v>6401682</v>
      </c>
      <c r="F47" s="110"/>
      <c r="G47" s="110"/>
      <c r="H47" s="110"/>
      <c r="I47" s="109">
        <v>6401682</v>
      </c>
      <c r="J47" s="109">
        <v>7407</v>
      </c>
      <c r="K47" s="110">
        <v>7407</v>
      </c>
      <c r="L47" s="110"/>
      <c r="M47" s="110"/>
      <c r="N47" s="110"/>
      <c r="O47" s="109">
        <v>7407</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12306181</v>
      </c>
      <c r="E51" s="110">
        <v>11964794</v>
      </c>
      <c r="F51" s="110"/>
      <c r="G51" s="110"/>
      <c r="H51" s="110"/>
      <c r="I51" s="109">
        <v>11964794</v>
      </c>
      <c r="J51" s="109">
        <v>124305</v>
      </c>
      <c r="K51" s="110">
        <v>123910</v>
      </c>
      <c r="L51" s="110"/>
      <c r="M51" s="110"/>
      <c r="N51" s="110"/>
      <c r="O51" s="109">
        <v>123910</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54876</v>
      </c>
      <c r="E56" s="122">
        <v>54786</v>
      </c>
      <c r="F56" s="122"/>
      <c r="G56" s="122"/>
      <c r="H56" s="122"/>
      <c r="I56" s="121">
        <v>54876</v>
      </c>
      <c r="J56" s="121">
        <v>26</v>
      </c>
      <c r="K56" s="122">
        <v>26</v>
      </c>
      <c r="L56" s="122"/>
      <c r="M56" s="122"/>
      <c r="N56" s="122"/>
      <c r="O56" s="121">
        <v>26</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56438</v>
      </c>
      <c r="E57" s="125">
        <v>56438</v>
      </c>
      <c r="F57" s="125"/>
      <c r="G57" s="125"/>
      <c r="H57" s="125"/>
      <c r="I57" s="124">
        <v>56438</v>
      </c>
      <c r="J57" s="124">
        <v>242</v>
      </c>
      <c r="K57" s="125">
        <v>242</v>
      </c>
      <c r="L57" s="125"/>
      <c r="M57" s="125"/>
      <c r="N57" s="125"/>
      <c r="O57" s="124">
        <v>242</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26</v>
      </c>
      <c r="K58" s="125">
        <v>26</v>
      </c>
      <c r="L58" s="125"/>
      <c r="M58" s="125"/>
      <c r="N58" s="125"/>
      <c r="O58" s="124">
        <v>26</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586561</v>
      </c>
      <c r="E59" s="125">
        <v>586561</v>
      </c>
      <c r="F59" s="125"/>
      <c r="G59" s="125"/>
      <c r="H59" s="125"/>
      <c r="I59" s="124">
        <v>586561</v>
      </c>
      <c r="J59" s="124">
        <v>1983</v>
      </c>
      <c r="K59" s="125">
        <v>1983</v>
      </c>
      <c r="L59" s="125"/>
      <c r="M59" s="125"/>
      <c r="N59" s="125"/>
      <c r="O59" s="124">
        <v>1983</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48880.083333333336</v>
      </c>
      <c r="E60" s="128">
        <v>48880.083333333336</v>
      </c>
      <c r="F60" s="128">
        <v>0</v>
      </c>
      <c r="G60" s="128">
        <v>0</v>
      </c>
      <c r="H60" s="128">
        <v>0</v>
      </c>
      <c r="I60" s="127">
        <v>48880.083333333336</v>
      </c>
      <c r="J60" s="127">
        <v>165.25</v>
      </c>
      <c r="K60" s="128">
        <v>165.25</v>
      </c>
      <c r="L60" s="128">
        <v>0</v>
      </c>
      <c r="M60" s="128">
        <v>0</v>
      </c>
      <c r="N60" s="128">
        <v>0</v>
      </c>
      <c r="O60" s="127">
        <v>165.25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264530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E5" activePane="bottomRight" state="frozen"/>
      <selection activeCell="B62" sqref="B62:B64"/>
      <selection pane="topRight" activeCell="B62" sqref="B62:B64"/>
      <selection pane="bottomLeft" activeCell="B62" sqref="B62:B64"/>
      <selection pane="bottomRight" activeCell="M17" sqref="M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177167712</v>
      </c>
      <c r="E5" s="118">
        <v>177167712</v>
      </c>
      <c r="F5" s="118"/>
      <c r="G5" s="130"/>
      <c r="H5" s="130"/>
      <c r="I5" s="117">
        <v>177167712</v>
      </c>
      <c r="J5" s="117">
        <v>687576</v>
      </c>
      <c r="K5" s="118">
        <v>687576</v>
      </c>
      <c r="L5" s="118"/>
      <c r="M5" s="118"/>
      <c r="N5" s="118"/>
      <c r="O5" s="117">
        <v>687576</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43587621</v>
      </c>
      <c r="E15" s="110">
        <v>58086349.700000003</v>
      </c>
      <c r="F15" s="110"/>
      <c r="G15" s="110"/>
      <c r="H15" s="110"/>
      <c r="I15" s="109">
        <v>58086349.700000003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-7829059.5099999998</v>
      </c>
      <c r="F16" s="110"/>
      <c r="G16" s="110"/>
      <c r="H16" s="110"/>
      <c r="I16" s="109">
        <v>-7829059.5099999998</v>
      </c>
      <c r="J16" s="109"/>
      <c r="K16" s="110">
        <v>-49429.47</v>
      </c>
      <c r="L16" s="110"/>
      <c r="M16" s="110"/>
      <c r="N16" s="110"/>
      <c r="O16" s="109">
        <v>-49429.47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67000000</v>
      </c>
      <c r="E17" s="269">
        <v>71972504.39600037</v>
      </c>
      <c r="F17" s="269"/>
      <c r="G17" s="269"/>
      <c r="H17" s="110"/>
      <c r="I17" s="293"/>
      <c r="J17" s="109">
        <v>0</v>
      </c>
      <c r="K17" s="269">
        <v>-69164.466400000034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108475118.28999992</v>
      </c>
      <c r="E20" s="110">
        <v>108705672.76999991</v>
      </c>
      <c r="F20" s="110"/>
      <c r="G20" s="110"/>
      <c r="H20" s="110"/>
      <c r="I20" s="109">
        <v>108705672.76999991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223020341</v>
      </c>
      <c r="E23" s="288"/>
      <c r="F23" s="288"/>
      <c r="G23" s="288"/>
      <c r="H23" s="288"/>
      <c r="I23" s="292"/>
      <c r="J23" s="109">
        <v>258041</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260393843.00000021</v>
      </c>
      <c r="F24" s="110"/>
      <c r="G24" s="110"/>
      <c r="H24" s="110"/>
      <c r="I24" s="109">
        <v>260393843.00000021</v>
      </c>
      <c r="J24" s="293"/>
      <c r="K24" s="110">
        <v>350611.51999999996</v>
      </c>
      <c r="L24" s="110"/>
      <c r="M24" s="110"/>
      <c r="N24" s="110"/>
      <c r="O24" s="109">
        <v>350611.51999999996</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70571505</v>
      </c>
      <c r="E26" s="288"/>
      <c r="F26" s="288"/>
      <c r="G26" s="288"/>
      <c r="H26" s="288"/>
      <c r="I26" s="292"/>
      <c r="J26" s="109">
        <v>51274</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33196256</v>
      </c>
      <c r="F27" s="110"/>
      <c r="G27" s="110"/>
      <c r="H27" s="110"/>
      <c r="I27" s="109">
        <v>33196256</v>
      </c>
      <c r="J27" s="293"/>
      <c r="K27" s="110">
        <v>24119</v>
      </c>
      <c r="L27" s="110"/>
      <c r="M27" s="110"/>
      <c r="N27" s="110"/>
      <c r="O27" s="109">
        <v>24119</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100751</v>
      </c>
      <c r="E49" s="110">
        <v>100751</v>
      </c>
      <c r="F49" s="110"/>
      <c r="G49" s="110"/>
      <c r="H49" s="110"/>
      <c r="I49" s="109">
        <v>100751</v>
      </c>
      <c r="J49" s="109">
        <v>116</v>
      </c>
      <c r="K49" s="110">
        <v>116</v>
      </c>
      <c r="L49" s="110"/>
      <c r="M49" s="110"/>
      <c r="N49" s="110"/>
      <c r="O49" s="109">
        <v>116</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293491095</v>
      </c>
      <c r="E54" s="115">
        <v>293489348.00000024</v>
      </c>
      <c r="F54" s="115">
        <v>0</v>
      </c>
      <c r="G54" s="115">
        <v>0</v>
      </c>
      <c r="H54" s="115">
        <v>0</v>
      </c>
      <c r="I54" s="114">
        <v>293489348.00000024</v>
      </c>
      <c r="J54" s="114">
        <v>309199</v>
      </c>
      <c r="K54" s="115">
        <v>374614.51999999996</v>
      </c>
      <c r="L54" s="115">
        <v>0</v>
      </c>
      <c r="M54" s="115">
        <v>0</v>
      </c>
      <c r="N54" s="115">
        <v>0</v>
      </c>
      <c r="O54" s="114">
        <v>374614.51999999996</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10045040.889999798</v>
      </c>
      <c r="E58" s="187">
        <v>10031599.809999792</v>
      </c>
      <c r="F58" s="187"/>
      <c r="G58" s="187"/>
      <c r="H58" s="187"/>
      <c r="I58" s="186">
        <v>10031599.809999792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30" activePane="bottomRight" state="frozen"/>
      <selection activeCell="B62" sqref="B62:B64"/>
      <selection pane="topRight" activeCell="B62" sqref="B62:B64"/>
      <selection pane="bottomLeft" activeCell="B62" sqref="B62:B64"/>
      <selection pane="bottomRight" activeCell="G34" sqref="G3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293489348.00000024</v>
      </c>
      <c r="F6" s="115">
        <v>293489348.00000024</v>
      </c>
      <c r="G6" s="116">
        <v>293489348.00000024</v>
      </c>
      <c r="H6" s="109"/>
      <c r="I6" s="110"/>
      <c r="J6" s="115">
        <v>374614.51999999996</v>
      </c>
      <c r="K6" s="115">
        <v>374614.51999999996</v>
      </c>
      <c r="L6" s="116">
        <v>374614.51999999996</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702582</v>
      </c>
      <c r="F7" s="115">
        <v>702582</v>
      </c>
      <c r="G7" s="116">
        <v>702582</v>
      </c>
      <c r="H7" s="109"/>
      <c r="I7" s="110"/>
      <c r="J7" s="115">
        <v>811</v>
      </c>
      <c r="K7" s="115">
        <v>811</v>
      </c>
      <c r="L7" s="116">
        <v>811</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10045040.889999798</v>
      </c>
      <c r="F8" s="269">
        <v>10045040.889999798</v>
      </c>
      <c r="G8" s="270">
        <v>10031599.809999792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58086349.700000003</v>
      </c>
      <c r="F9" s="115">
        <v>58086349.700000003</v>
      </c>
      <c r="G9" s="116">
        <v>58086349.700000003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-7829059.5099999998</v>
      </c>
      <c r="F10" s="115">
        <v>-7829059.5099999998</v>
      </c>
      <c r="G10" s="116">
        <v>-7829059.5099999998</v>
      </c>
      <c r="H10" s="292"/>
      <c r="I10" s="288"/>
      <c r="J10" s="115">
        <v>-49429.47</v>
      </c>
      <c r="K10" s="115">
        <v>-49429.47</v>
      </c>
      <c r="L10" s="116">
        <v>-49429.47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71972504.39600037</v>
      </c>
      <c r="F11" s="115">
        <v>71972504.39600037</v>
      </c>
      <c r="G11" s="314"/>
      <c r="H11" s="292"/>
      <c r="I11" s="288"/>
      <c r="J11" s="115">
        <v>-69164.466400000034</v>
      </c>
      <c r="K11" s="115">
        <v>-69164.466400000034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161917094.52400008</v>
      </c>
      <c r="F12" s="115">
        <v>161917094.52400008</v>
      </c>
      <c r="G12" s="311"/>
      <c r="H12" s="114">
        <v>0</v>
      </c>
      <c r="I12" s="115">
        <v>0</v>
      </c>
      <c r="J12" s="115">
        <v>494019.45640000002</v>
      </c>
      <c r="K12" s="115">
        <v>494019.45640000002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177167712</v>
      </c>
      <c r="F15" s="106">
        <v>177167712</v>
      </c>
      <c r="G15" s="107">
        <v>177167712</v>
      </c>
      <c r="H15" s="117"/>
      <c r="I15" s="118"/>
      <c r="J15" s="106">
        <v>687576</v>
      </c>
      <c r="K15" s="106">
        <v>687576</v>
      </c>
      <c r="L15" s="107">
        <v>687576</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5609417</v>
      </c>
      <c r="F16" s="115">
        <v>5609417</v>
      </c>
      <c r="G16" s="116">
        <v>5609417</v>
      </c>
      <c r="H16" s="109"/>
      <c r="I16" s="110"/>
      <c r="J16" s="115">
        <v>15683</v>
      </c>
      <c r="K16" s="115">
        <v>15683</v>
      </c>
      <c r="L16" s="116">
        <v>15383</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171558295</v>
      </c>
      <c r="F17" s="115">
        <v>171558295</v>
      </c>
      <c r="G17" s="314"/>
      <c r="H17" s="114">
        <v>0</v>
      </c>
      <c r="I17" s="115">
        <v>0</v>
      </c>
      <c r="J17" s="115">
        <v>671893</v>
      </c>
      <c r="K17" s="115">
        <v>671893</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233903040.00000045</v>
      </c>
      <c r="H19" s="347"/>
      <c r="I19" s="346"/>
      <c r="J19" s="346"/>
      <c r="K19" s="346"/>
      <c r="L19" s="107">
        <v>424854.99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32758345</v>
      </c>
      <c r="H20" s="292"/>
      <c r="I20" s="288"/>
      <c r="J20" s="288"/>
      <c r="K20" s="288"/>
      <c r="L20" s="116">
        <v>143630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1.3634026847842038</v>
      </c>
      <c r="H21" s="292"/>
      <c r="I21" s="288"/>
      <c r="J21" s="288"/>
      <c r="K21" s="288"/>
      <c r="L21" s="255">
        <f>+L19/(L15-L16)</f>
        <v>0.6320431631986646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4.7199999999999999E-2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+G25</f>
        <v>13244300.373999998</v>
      </c>
      <c r="H23" s="292"/>
      <c r="I23" s="288"/>
      <c r="J23" s="288"/>
      <c r="K23" s="288"/>
      <c r="L23" s="116">
        <f>+L24</f>
        <v>103708.01000000001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+G15-G19-G16-G20</f>
        <v>-95103090.000000447</v>
      </c>
      <c r="H24" s="292"/>
      <c r="I24" s="288"/>
      <c r="J24" s="288"/>
      <c r="K24" s="288"/>
      <c r="L24" s="116">
        <f>+L15-L19-L16-L20</f>
        <v>103708.01000000001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f>+((0.03+G22)*(G15-G16))</f>
        <v>13244300.373999998</v>
      </c>
      <c r="H25" s="292"/>
      <c r="I25" s="288"/>
      <c r="J25" s="288"/>
      <c r="K25" s="288"/>
      <c r="L25" s="116">
        <f>+((0.03+L22)*(L15-L16))</f>
        <v>20165.79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46002645.373999998</v>
      </c>
      <c r="H26" s="292"/>
      <c r="I26" s="288"/>
      <c r="J26" s="288"/>
      <c r="K26" s="288"/>
      <c r="L26" s="116">
        <v>149821.6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+G20+G23</f>
        <v>46002645.373999998</v>
      </c>
      <c r="H27" s="292"/>
      <c r="I27" s="288"/>
      <c r="J27" s="288"/>
      <c r="K27" s="288"/>
      <c r="L27" s="116">
        <f>+L20+L23</f>
        <v>247338.01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381">
        <f>+((0.2+G22)*(G15-G16)+G16)</f>
        <v>48018627.524000004</v>
      </c>
      <c r="H28" s="292"/>
      <c r="I28" s="288"/>
      <c r="J28" s="288"/>
      <c r="K28" s="288"/>
      <c r="L28" s="381">
        <f>+((0.2+L22)*(L15-L16)+L16)</f>
        <v>149821.6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f>+(0.2*(G15-G16)+G16)</f>
        <v>39921076</v>
      </c>
      <c r="H29" s="292"/>
      <c r="I29" s="288"/>
      <c r="J29" s="288"/>
      <c r="K29" s="288"/>
      <c r="L29" s="116">
        <f>+(0.2*(L15-L16)+L16)</f>
        <v>149821.6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131165066.626</v>
      </c>
      <c r="H30" s="292"/>
      <c r="I30" s="288"/>
      <c r="J30" s="288"/>
      <c r="K30" s="288"/>
      <c r="L30" s="116">
        <f>+L15-L26</f>
        <v>537754.4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381">
        <v>39921076</v>
      </c>
      <c r="H31" s="292"/>
      <c r="I31" s="288"/>
      <c r="J31" s="288"/>
      <c r="K31" s="288"/>
      <c r="L31" s="381">
        <v>149821.6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+G15-G31</f>
        <v>137246636</v>
      </c>
      <c r="H32" s="292"/>
      <c r="I32" s="288"/>
      <c r="J32" s="288"/>
      <c r="K32" s="288"/>
      <c r="L32" s="116">
        <f>+L15-L31</f>
        <v>537754.4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1.7042533559802548</v>
      </c>
      <c r="H33" s="354"/>
      <c r="I33" s="355"/>
      <c r="J33" s="355"/>
      <c r="K33" s="355"/>
      <c r="L33" s="375">
        <v>0.79005395399833078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71972504.39600037</v>
      </c>
      <c r="H34" s="292"/>
      <c r="I34" s="288"/>
      <c r="J34" s="288"/>
      <c r="K34" s="288"/>
      <c r="L34" s="116">
        <v>-69164.466400000034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71972504.396000385</v>
      </c>
      <c r="H35" s="292"/>
      <c r="I35" s="288"/>
      <c r="J35" s="288"/>
      <c r="K35" s="288"/>
      <c r="L35" s="116">
        <v>-69164.466400000034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48880.083333333336</v>
      </c>
      <c r="F37" s="256">
        <v>48880.083333333336</v>
      </c>
      <c r="G37" s="312"/>
      <c r="H37" s="121"/>
      <c r="I37" s="122"/>
      <c r="J37" s="256">
        <v>165.25</v>
      </c>
      <c r="K37" s="256">
        <v>165.25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1.2179186666666666E-2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1.2179186666666666E-2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500</v>
      </c>
      <c r="D44" s="260" t="s">
        <v>500</v>
      </c>
      <c r="E44" s="260">
        <v>0.94380218994365783</v>
      </c>
      <c r="F44" s="260">
        <v>0.94380218994365783</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1.2179186666666666E-2</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0.95599999999999996</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0.95599999999999996</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171558295</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62" sqref="B62:B64"/>
      <selection pane="topRight" activeCell="B62" sqref="B62:B64"/>
      <selection pane="bottomLeft" activeCell="B62" sqref="B62:B64"/>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54786</v>
      </c>
      <c r="D4" s="149">
        <v>26</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0</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0</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t="s">
        <v>501</v>
      </c>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t="s">
        <v>501</v>
      </c>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66" t="s">
        <v>501</v>
      </c>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66" t="s">
        <v>501</v>
      </c>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6" t="s">
        <v>501</v>
      </c>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62" sqref="B62:B64"/>
      <selection pane="topRight" activeCell="B62" sqref="B62:B64"/>
      <selection pane="bottomLeft" activeCell="B62" sqref="B62:B64"/>
      <selection pane="bottomRight" activeCell="B200" sqref="B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501</v>
      </c>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501</v>
      </c>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501</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501</v>
      </c>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501</v>
      </c>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501</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501</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501</v>
      </c>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501</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501</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501</v>
      </c>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501</v>
      </c>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501</v>
      </c>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501</v>
      </c>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501</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501</v>
      </c>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501</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501</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62" sqref="B62:B6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dcmitype/"/>
    <ds:schemaRef ds:uri="http://purl.org/dc/elements/1.1/"/>
    <ds:schemaRef ds:uri="http://purl.org/dc/terms/"/>
    <ds:schemaRef ds:uri="http://schemas.openxmlformats.org/package/2006/metadata/core-properties"/>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Dunn</cp:lastModifiedBy>
  <cp:lastPrinted>2015-07-24T18:32:08Z</cp:lastPrinted>
  <dcterms:created xsi:type="dcterms:W3CDTF">2012-03-15T16:14:51Z</dcterms:created>
  <dcterms:modified xsi:type="dcterms:W3CDTF">2015-07-24T19:39:10Z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