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ThisWorkbook" defaultThemeVersion="124226"/>
  <mc:AlternateContent xmlns:mc="http://schemas.openxmlformats.org/markup-compatibility/2006">
    <mc:Choice Requires="x15">
      <x15ac:absPath xmlns:x15ac="http://schemas.microsoft.com/office/spreadsheetml/2010/11/ac" url="B:\Rating\MLR 2015\"/>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P38" i="10" l="1"/>
  <c r="AT60" i="4"/>
  <c r="Q60" i="4"/>
  <c r="P60" i="4"/>
  <c r="AT12" i="4" l="1"/>
  <c r="Q12" i="4"/>
  <c r="P12" i="4"/>
  <c r="AT54" i="18"/>
  <c r="Q54" i="18"/>
  <c r="P54" i="18"/>
  <c r="AT5" i="4" l="1"/>
  <c r="Q5" i="4"/>
  <c r="P5" i="4"/>
</calcChain>
</file>

<file path=xl/sharedStrings.xml><?xml version="1.0" encoding="utf-8"?>
<sst xmlns="http://schemas.openxmlformats.org/spreadsheetml/2006/main" count="585" uniqueCount="511">
  <si>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</si>
  <si>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</si>
  <si>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</si>
  <si>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</si>
  <si>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</si>
  <si>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</si>
  <si>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</si>
  <si>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</si>
  <si>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</si>
  <si>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</si>
  <si>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</si>
  <si>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</si>
  <si>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</si>
  <si>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</si>
  <si>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</si>
  <si>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</si>
  <si>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</si>
  <si>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</si>
  <si>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</si>
  <si>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</si>
  <si>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</si>
  <si>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</si>
  <si>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</si>
  <si>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</si>
  <si>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</si>
  <si>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</si>
  <si>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</si>
  <si>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</si>
  <si>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</si>
  <si>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</si>
  <si>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</si>
  <si>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</si>
  <si>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</si>
  <si>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</si>
  <si>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</si>
  <si>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</si>
  <si>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</si>
  <si>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</si>
  <si>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</si>
  <si>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</si>
  <si>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</si>
  <si>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</si>
  <si>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</si>
  <si>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</si>
  <si>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</si>
  <si>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</si>
  <si>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</si>
  <si>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</si>
  <si>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</si>
  <si>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</si>
  <si>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</si>
  <si>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</si>
  <si>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</si>
  <si>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</si>
  <si>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</si>
  <si>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</si>
  <si>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</si>
  <si>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</si>
  <si>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</si>
  <si>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</si>
  <si>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</si>
  <si>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</si>
  <si>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</si>
  <si>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</si>
  <si>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</si>
  <si>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</si>
  <si>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</si>
  <si>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</si>
  <si>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</si>
  <si>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</si>
  <si>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</si>
  <si>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</si>
  <si>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</si>
  <si>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</si>
  <si>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</si>
  <si>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</si>
  <si>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</si>
  <si>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</si>
  <si>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</si>
  <si>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</si>
  <si>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</si>
  <si>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</si>
  <si>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</si>
  <si>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</si>
  <si>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</si>
  <si>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</si>
  <si>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</si>
  <si>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</si>
  <si>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</si>
  <si>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</si>
  <si>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</si>
  <si>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</si>
  <si>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</si>
  <si>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</si>
  <si>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</si>
  <si>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</si>
  <si>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</si>
  <si>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</si>
  <si>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</si>
  <si>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</si>
  <si>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</si>
  <si>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</si>
  <si>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</si>
  <si>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</si>
  <si>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</si>
  <si>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</si>
  <si>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</si>
  <si>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</si>
  <si>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</si>
  <si>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</si>
  <si>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</si>
  <si>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</si>
  <si>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</si>
  <si>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</si>
  <si>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</si>
  <si>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</si>
  <si>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</si>
  <si>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</si>
  <si>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</si>
  <si>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</si>
  <si>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</si>
  <si>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</si>
  <si>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</si>
  <si>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</si>
  <si>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</si>
  <si>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</si>
  <si>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</si>
  <si>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</si>
  <si>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</si>
  <si>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</si>
  <si>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</si>
  <si>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</si>
  <si>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</si>
  <si>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</si>
  <si>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</si>
  <si>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</si>
  <si>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</si>
  <si>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</si>
  <si>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</si>
  <si>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</si>
  <si>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</si>
  <si>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</si>
  <si>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</si>
  <si>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</si>
  <si>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</si>
  <si>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</si>
  <si>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</si>
  <si>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</si>
  <si>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</si>
  <si>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</si>
  <si>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</si>
  <si>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</si>
  <si>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</si>
  <si>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</si>
  <si>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</si>
  <si>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</si>
  <si>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</si>
  <si>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</si>
  <si>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</si>
  <si>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</si>
  <si>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</si>
  <si>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</si>
  <si>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</si>
  <si>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</si>
  <si>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</si>
  <si>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</si>
  <si>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</si>
  <si>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</si>
  <si>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</si>
  <si>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</si>
  <si>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</si>
  <si>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</si>
  <si>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</si>
  <si>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</si>
  <si>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</si>
  <si>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</si>
  <si>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</si>
  <si>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</si>
  <si>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</si>
  <si>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</si>
  <si>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</si>
  <si>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</si>
  <si>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</si>
  <si>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</si>
  <si>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</si>
  <si>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</si>
  <si>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</si>
  <si>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</si>
  <si>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</si>
  <si>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</si>
  <si>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</si>
  <si>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</si>
  <si>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</si>
  <si>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</si>
  <si>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</si>
  <si>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</si>
  <si>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</si>
  <si>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</si>
  <si>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</si>
  <si>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</si>
  <si>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</si>
  <si>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</si>
  <si>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</si>
  <si>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</si>
  <si>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</si>
  <si>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</si>
  <si>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</si>
  <si>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</si>
  <si>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</si>
  <si>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</si>
  <si>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</si>
  <si>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</si>
  <si>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</si>
  <si>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</si>
  <si>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</si>
  <si>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</si>
  <si>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</si>
  <si>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</si>
  <si>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</si>
  <si>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</si>
  <si>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</si>
  <si>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</si>
  <si>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</si>
  <si>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</si>
  <si>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</si>
  <si>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</si>
  <si>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</si>
  <si>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</si>
  <si>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</si>
  <si>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</si>
  <si>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</si>
  <si>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</si>
  <si>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</si>
  <si>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</si>
  <si>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</si>
  <si>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</si>
  <si>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</si>
  <si>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</si>
  <si>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</si>
  <si>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</si>
  <si>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</si>
  <si>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</si>
  <si>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</si>
  <si>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</si>
  <si>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</si>
  <si>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</si>
  <si>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</si>
  <si>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</si>
  <si>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</si>
  <si>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</si>
  <si>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</si>
  <si>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</si>
  <si>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</si>
  <si>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</si>
  <si>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</si>
  <si>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</si>
  <si>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</si>
  <si>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</si>
  <si>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</si>
  <si>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</si>
  <si>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</si>
  <si>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</si>
  <si>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</si>
  <si>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</si>
  <si>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</si>
  <si>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</si>
  <si>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</si>
  <si>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</si>
  <si>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</si>
  <si>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</si>
  <si>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</si>
  <si>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</si>
  <si>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</si>
  <si>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</si>
  <si>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</si>
  <si>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</si>
  <si>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</si>
  <si>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</si>
  <si>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</si>
  <si>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</si>
  <si>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</si>
  <si>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</si>
  <si>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</si>
  <si>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</si>
  <si>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</si>
  <si>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</si>
  <si>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</si>
  <si>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</si>
  <si>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</si>
  <si>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</si>
  <si>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</si>
  <si>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</si>
  <si>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</si>
  <si>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</si>
  <si>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</si>
  <si>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</si>
  <si>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</si>
  <si>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</si>
  <si>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</si>
  <si>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</si>
  <si>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</si>
  <si>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</si>
  <si>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</si>
  <si>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</si>
  <si>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</si>
  <si>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</si>
  <si>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</si>
  <si>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</si>
  <si>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</si>
  <si>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</si>
  <si>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</si>
  <si>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</si>
  <si>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</si>
  <si>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</si>
  <si>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</si>
  <si>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</si>
  <si>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</si>
  <si>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</si>
  <si>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</si>
  <si>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</si>
  <si>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</si>
  <si>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</si>
  <si>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</si>
  <si>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</si>
  <si>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</si>
  <si>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</si>
  <si>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</si>
  <si>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</si>
  <si>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</si>
  <si>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</si>
  <si>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</si>
  <si>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</si>
  <si>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</si>
  <si>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</si>
  <si>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</si>
  <si>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</si>
  <si>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</si>
  <si>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</si>
  <si>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</si>
  <si>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</si>
  <si>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</si>
  <si>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</si>
  <si>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</si>
  <si>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</si>
  <si>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</si>
  <si>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</si>
  <si>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</si>
  <si>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</si>
  <si>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</si>
  <si>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</si>
  <si>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</si>
  <si>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</si>
  <si>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</si>
  <si>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</si>
  <si>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</si>
  <si>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</si>
  <si>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</si>
  <si>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</si>
  <si>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</si>
  <si>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</si>
  <si>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</si>
  <si>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</si>
  <si>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</si>
  <si>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</si>
  <si>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</si>
  <si>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</si>
  <si>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</si>
  <si>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</si>
  <si>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</si>
  <si>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</si>
  <si>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</si>
  <si>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</si>
  <si>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</si>
  <si>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</si>
  <si>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</si>
  <si>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</si>
  <si>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</si>
  <si>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</si>
  <si>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</si>
  <si>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</si>
  <si>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</si>
  <si>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</si>
  <si>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</si>
  <si>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</si>
  <si>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</si>
  <si>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</si>
  <si>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</si>
  <si>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</si>
  <si>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</si>
  <si>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</si>
  <si>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</si>
  <si>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</si>
  <si>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</si>
  <si>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</si>
  <si>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</si>
  <si>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</si>
  <si>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</si>
  <si>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</si>
  <si>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</si>
  <si>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</si>
  <si>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</si>
  <si>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</si>
  <si>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</si>
  <si>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</si>
  <si>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</si>
  <si>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</si>
  <si>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</si>
  <si>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</si>
  <si>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</si>
  <si>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</si>
  <si>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</si>
  <si>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</si>
  <si>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</si>
  <si>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</si>
  <si>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</si>
  <si>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</si>
  <si>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</si>
  <si>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</si>
  <si>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</si>
  <si>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</si>
  <si>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</si>
  <si>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</si>
  <si>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</si>
  <si>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</si>
  <si>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</si>
  <si>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</si>
  <si>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</si>
  <si>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</si>
  <si>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</si>
  <si>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</si>
  <si>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</si>
  <si>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</si>
  <si>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</si>
  <si>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</si>
  <si>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</si>
  <si>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</si>
  <si>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</si>
  <si>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</si>
  <si>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</si>
  <si>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</si>
  <si>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</si>
  <si>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</si>
  <si>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</si>
  <si>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</si>
  <si>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</si>
  <si>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</si>
  <si>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</si>
  <si>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</si>
  <si>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</si>
  <si>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</si>
  <si>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</si>
  <si>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</si>
  <si>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</si>
  <si>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</si>
  <si>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</si>
  <si>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</si>
  <si>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</si>
  <si>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</si>
  <si>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</si>
  <si>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</si>
  <si>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</si>
  <si>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</si>
  <si>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</si>
  <si>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</si>
  <si>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</si>
  <si>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</si>
  <si>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</si>
  <si>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</si>
  <si>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</si>
  <si>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</si>
  <si>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</si>
  <si>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</si>
  <si>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</si>
  <si>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</si>
  <si>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</si>
  <si>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</si>
  <si>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</si>
  <si>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</si>
  <si>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</si>
  <si>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</si>
  <si>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</si>
  <si>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</si>
  <si>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</si>
  <si>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</si>
  <si>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</si>
  <si>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</si>
  <si>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</si>
  <si>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</si>
  <si>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</si>
  <si>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</si>
  <si>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</si>
  <si>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</si>
  <si>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</si>
  <si>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</si>
  <si>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</si>
  <si>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</si>
  <si>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Associated Mutual Insurance</t>
  </si>
  <si>
    <t>2015</t>
  </si>
  <si>
    <t>3809 Lake Eastbrook Blvd SE Grand Rapids, MI 49546</t>
  </si>
  <si>
    <t>380311705</t>
  </si>
  <si>
    <t>068042</t>
  </si>
  <si>
    <t>87882</t>
  </si>
  <si>
    <t>79307</t>
  </si>
  <si>
    <t>559</t>
  </si>
  <si>
    <t>Incurred Claims January 1, 2015 through December 31, 2015 and paid through March 31, 2016</t>
  </si>
  <si>
    <t>Federal Tax as of December 31, 2015 and allocated as a percentage of premium</t>
  </si>
  <si>
    <t>State Tax as of December 31, 2015 and allocated as a percentage of premium</t>
  </si>
  <si>
    <t>None</t>
  </si>
  <si>
    <t>Regulatory licenses and fees as of December 31, 2015 and allocated as a percentage of premium</t>
  </si>
  <si>
    <t>Agent and broker commissions as of December 31, 2015 and allocated as a percentage of premium</t>
  </si>
  <si>
    <t>General admin as of December 31, 2015 and allocated as a percentage of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</si>
</sst>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162</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29" activePane="bottomRight" state="frozen"/>
      <selection activeCell="B1" sqref="B1"/>
      <selection pane="topRight" activeCell="B1" sqref="B1"/>
      <selection pane="bottomLeft" activeCell="B1" sqref="B1"/>
      <selection pane="bottomRight" activeCell="AT22" sqref="AT2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f>'Pt 2 Premium and Claims'!P5-'Pt 2 Premium and Claims'!P7-'Pt 2 Premium and Claims'!P13+'Pt 2 Premium and Claims'!P6</f>
        <v>748322.3</v>
      </c>
      <c r="Q5" s="212">
        <f>'Pt 2 Premium and Claims'!Q5-'Pt 2 Premium and Claims'!Q7-'Pt 2 Premium and Claims'!Q13+'Pt 2 Premium and Claims'!Q6</f>
        <v>748322.24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f>'Pt 2 Premium and Claims'!AT5-'Pt 2 Premium and Claims'!AT7-'Pt 2 Premium and Claims'!AT13+'Pt 2 Premium and Claims'!AT6</f>
        <v>467280.22000000003</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133909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9317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f>'Pt 2 Premium and Claims'!P54</f>
        <v>265698</v>
      </c>
      <c r="Q12" s="212">
        <f>'Pt 2 Premium and Claims'!Q54</f>
        <v>628108.65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f>'Pt 2 Premium and Claims'!AT54</f>
        <v>76871.429999999993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v>53210</v>
      </c>
      <c r="Q13" s="217">
        <v>53210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39594</v>
      </c>
      <c r="Q14" s="217">
        <v>39594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320.32</v>
      </c>
      <c r="Q26" s="217">
        <v>320.32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317.23</v>
      </c>
      <c r="Q30" s="217">
        <v>317.23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371.23</v>
      </c>
      <c r="AU30" s="220"/>
      <c r="AV30" s="220"/>
      <c r="AW30" s="297"/>
    </row>
    <row r="31" spans="1:49" x14ac:dyDescent="0.2">
      <c r="B31" s="242" t="s">
        <v>247</v>
      </c>
      <c r="C31" s="203"/>
      <c r="D31" s="216"/>
      <c r="E31" s="217"/>
      <c r="F31" s="217"/>
      <c r="G31" s="217"/>
      <c r="H31" s="217"/>
      <c r="I31" s="216"/>
      <c r="J31" s="216"/>
      <c r="K31" s="217"/>
      <c r="L31" s="217"/>
      <c r="M31" s="217"/>
      <c r="N31" s="217"/>
      <c r="O31" s="216"/>
      <c r="P31" s="216">
        <v>-16697.29</v>
      </c>
      <c r="Q31" s="217">
        <v>-16697.29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-19539.509999999998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2669.1</v>
      </c>
      <c r="Q35" s="217">
        <v>2669.1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3123.43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17700.28</v>
      </c>
      <c r="Q47" s="217">
        <v>17700.28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11052.72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664771.16</v>
      </c>
      <c r="Q51" s="217">
        <v>664771.16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415108.08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1852</v>
      </c>
      <c r="Q59" s="232">
        <v>1852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8927</v>
      </c>
      <c r="AU59" s="233"/>
      <c r="AV59" s="233"/>
      <c r="AW59" s="289"/>
    </row>
    <row r="60" spans="2:49" x14ac:dyDescent="0.2">
      <c r="B60" s="245" t="s">
        <v>275</v>
      </c>
      <c r="C60" s="203"/>
      <c r="D60" s="234"/>
      <c r="E60" s="235"/>
      <c r="F60" s="235"/>
      <c r="G60" s="235"/>
      <c r="H60" s="235"/>
      <c r="I60" s="234"/>
      <c r="J60" s="234"/>
      <c r="K60" s="235"/>
      <c r="L60" s="235"/>
      <c r="M60" s="235"/>
      <c r="N60" s="235"/>
      <c r="O60" s="234"/>
      <c r="P60" s="234">
        <f>P59/12</f>
        <v>154.33333333333334</v>
      </c>
      <c r="Q60" s="235">
        <f>Q59/12</f>
        <v>154.33333333333334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743.91666666666663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V7" sqref="AV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568256</v>
      </c>
      <c r="Q5" s="326">
        <v>568256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328118</v>
      </c>
      <c r="AU5" s="327"/>
      <c r="AV5" s="369"/>
      <c r="AW5" s="373"/>
    </row>
    <row r="6" spans="2:49" x14ac:dyDescent="0.2">
      <c r="B6" s="343" t="s">
        <v>278</v>
      </c>
      <c r="C6" s="331" t="s">
        <v>8</v>
      </c>
      <c r="D6" s="318"/>
      <c r="E6" s="319"/>
      <c r="F6" s="319"/>
      <c r="G6" s="320"/>
      <c r="H6" s="320"/>
      <c r="I6" s="318"/>
      <c r="J6" s="318"/>
      <c r="K6" s="319"/>
      <c r="L6" s="319"/>
      <c r="M6" s="319"/>
      <c r="N6" s="319"/>
      <c r="O6" s="318"/>
      <c r="P6" s="318">
        <v>-634234</v>
      </c>
      <c r="Q6" s="319">
        <v>-634234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487369</v>
      </c>
      <c r="AU6" s="321"/>
      <c r="AV6" s="368"/>
      <c r="AW6" s="374"/>
    </row>
    <row r="7" spans="2:49" x14ac:dyDescent="0.2">
      <c r="B7" s="343" t="s">
        <v>279</v>
      </c>
      <c r="C7" s="331" t="s">
        <v>9</v>
      </c>
      <c r="D7" s="318"/>
      <c r="E7" s="319"/>
      <c r="F7" s="319"/>
      <c r="G7" s="320"/>
      <c r="H7" s="320"/>
      <c r="I7" s="318"/>
      <c r="J7" s="318"/>
      <c r="K7" s="319"/>
      <c r="L7" s="319"/>
      <c r="M7" s="319"/>
      <c r="N7" s="319"/>
      <c r="O7" s="318"/>
      <c r="P7" s="318">
        <v>321960.76</v>
      </c>
      <c r="Q7" s="319">
        <v>321960.76</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417626.17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v>-1136261.06</v>
      </c>
      <c r="Q13" s="319">
        <v>-1136261</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-69419.39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534508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548168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624358.65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-10834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239801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3750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257976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668123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62329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105303.57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f>P23+P26-P28</f>
        <v>265698</v>
      </c>
      <c r="Q54" s="399">
        <f>Q24+Q27-Q28</f>
        <v>628108.65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99">
        <f>AT23+AT26-AT28+AT30-AT32</f>
        <v>76871.429999999993</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4" activePane="bottomRight" state="frozen"/>
      <selection activeCell="B1" sqref="B1"/>
      <selection pane="topRight" activeCell="B1" sqref="B1"/>
      <selection pane="bottomLeft" activeCell="B1" sqref="B1"/>
      <selection pane="bottomRight" activeCell="N58" sqref="N5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8767490</v>
      </c>
      <c r="N5" s="403">
        <v>2824745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v>7744826.9299999997</v>
      </c>
      <c r="N6" s="398">
        <v>2765044.03</v>
      </c>
      <c r="O6" s="400">
        <v>624358.65</v>
      </c>
      <c r="P6" s="400">
        <v>11134229.609999999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v>7744827</v>
      </c>
      <c r="N12" s="400">
        <v>2765044</v>
      </c>
      <c r="O12" s="400">
        <v>624359</v>
      </c>
      <c r="P12" s="400">
        <v>11134230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v>5916773</v>
      </c>
      <c r="N15" s="403">
        <v>3649012</v>
      </c>
      <c r="O15" s="395">
        <v>748322</v>
      </c>
      <c r="P15" s="395">
        <v>10314107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v>113768</v>
      </c>
      <c r="N16" s="398">
        <v>53364</v>
      </c>
      <c r="O16" s="400">
        <v>-13391</v>
      </c>
      <c r="P16" s="400">
        <v>153741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v>5803005</v>
      </c>
      <c r="N17" s="400">
        <v>3595648</v>
      </c>
      <c r="O17" s="400">
        <v>761713</v>
      </c>
      <c r="P17" s="400">
        <v>10160366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2887</v>
      </c>
      <c r="N38" s="405">
        <v>926</v>
      </c>
      <c r="O38" s="432">
        <v>154</v>
      </c>
      <c r="P38" s="432">
        <f>SUM(M38:O38)</f>
        <v>3967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4.2999999999999997E-2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4.2999999999999997E-2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1.3346235269485378</v>
      </c>
      <c r="N45" s="436">
        <v>0.76899741020255596</v>
      </c>
      <c r="O45" s="436">
        <v>0.81967749007828405</v>
      </c>
      <c r="P45" s="436">
        <v>1.0958493030664447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4.2999999999999997E-2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1.1388493030664446</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1.1388493030664446</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761713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507</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A4" sqref="A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Hierlwimmer</cp:lastModifiedBy>
  <cp:lastPrinted>2016-07-28T14:54:28Z</cp:lastPrinted>
  <dcterms:created xsi:type="dcterms:W3CDTF">2012-03-15T16:14:51Z</dcterms:created>
  <dcterms:modified xsi:type="dcterms:W3CDTF">2016-07-28T15:15:08Z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