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K59" i="4" l="1"/>
  <c r="K58" i="4"/>
  <c r="K57" i="4"/>
  <c r="K56" i="4"/>
  <c r="J16" i="10"/>
  <c r="K16" i="10" s="1"/>
  <c r="J15" i="10"/>
  <c r="K15" i="10" s="1"/>
  <c r="I17" i="10"/>
  <c r="H17" i="10"/>
  <c r="I12" i="10"/>
  <c r="H12" i="10"/>
  <c r="J60" i="4"/>
  <c r="J37" i="10" s="1"/>
  <c r="K37" i="10" s="1"/>
  <c r="K5" i="4"/>
  <c r="J5" i="4"/>
  <c r="K54" i="18"/>
  <c r="J12" i="4" s="1"/>
  <c r="K12" i="4" s="1"/>
  <c r="K60" i="4" l="1"/>
  <c r="J17" i="10"/>
  <c r="J6" i="10"/>
  <c r="K17" i="10"/>
  <c r="J12" i="10" l="1"/>
  <c r="K6" i="10"/>
  <c r="K12" i="10" s="1"/>
</calcChain>
</file>

<file path=xl/sharedStrings.xml><?xml version="1.0" encoding="utf-8"?>
<sst xmlns="http://schemas.openxmlformats.org/spreadsheetml/2006/main" count="585" uniqueCount="509">
  <si>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</si>
  <si>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</si>
  <si>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</si>
  <si>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</si>
  <si>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</si>
  <si>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</si>
  <si>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</si>
  <si>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</si>
  <si>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</si>
  <si>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</si>
  <si>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</si>
  <si>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</si>
  <si>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</si>
  <si>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</si>
  <si>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</si>
  <si>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</si>
  <si>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</si>
  <si>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</si>
  <si>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</si>
  <si>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</si>
  <si>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</si>
  <si>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</si>
  <si>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</si>
  <si>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</si>
  <si>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</si>
  <si>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</si>
  <si>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</si>
  <si>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</si>
  <si>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</si>
  <si>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</si>
  <si>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</si>
  <si>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</si>
  <si>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</si>
  <si>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</si>
  <si>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</si>
  <si>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</si>
  <si>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</si>
  <si>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</si>
  <si>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</si>
  <si>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</si>
  <si>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</si>
  <si>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</si>
  <si>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</si>
  <si>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</si>
  <si>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</si>
  <si>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</si>
  <si>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</si>
  <si>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</si>
  <si>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</si>
  <si>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</si>
  <si>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</si>
  <si>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</si>
  <si>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</si>
  <si>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</si>
  <si>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</si>
  <si>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</si>
  <si>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</si>
  <si>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</si>
  <si>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</si>
  <si>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</si>
  <si>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</si>
  <si>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</si>
  <si>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</si>
  <si>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</si>
  <si>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</si>
  <si>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</si>
  <si>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</si>
  <si>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</si>
  <si>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</si>
  <si>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</si>
  <si>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</si>
  <si>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</si>
  <si>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</si>
  <si>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</si>
  <si>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</si>
  <si>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</si>
  <si>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</si>
  <si>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</si>
  <si>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</si>
  <si>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</si>
  <si>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</si>
  <si>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</si>
  <si>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</si>
  <si>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</si>
  <si>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</si>
  <si>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</si>
  <si>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</si>
  <si>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</si>
  <si>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</si>
  <si>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</si>
  <si>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</si>
  <si>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</si>
  <si>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</si>
  <si>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</si>
  <si>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</si>
  <si>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</si>
  <si>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</si>
  <si>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</si>
  <si>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</si>
  <si>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</si>
  <si>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</si>
  <si>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</si>
  <si>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</si>
  <si>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</si>
  <si>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</si>
  <si>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</si>
  <si>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</si>
  <si>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</si>
  <si>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</si>
  <si>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</si>
  <si>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</si>
  <si>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</si>
  <si>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</si>
  <si>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</si>
  <si>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</si>
  <si>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</si>
  <si>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</si>
  <si>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</si>
  <si>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</si>
  <si>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</si>
  <si>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</si>
  <si>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</si>
  <si>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</si>
  <si>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</si>
  <si>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</si>
  <si>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</si>
  <si>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</si>
  <si>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</si>
  <si>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</si>
  <si>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</si>
  <si>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</si>
  <si>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</si>
  <si>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</si>
  <si>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</si>
  <si>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</si>
  <si>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</si>
  <si>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</si>
  <si>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</si>
  <si>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</si>
  <si>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</si>
  <si>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</si>
  <si>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</si>
  <si>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</si>
  <si>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</si>
  <si>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</si>
  <si>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</si>
  <si>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</si>
  <si>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</si>
  <si>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</si>
  <si>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</si>
  <si>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</si>
  <si>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</si>
  <si>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</si>
  <si>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</si>
  <si>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</si>
  <si>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</si>
  <si>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</si>
  <si>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</si>
  <si>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</si>
  <si>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</si>
  <si>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</si>
  <si>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</si>
  <si>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</si>
  <si>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</si>
  <si>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</si>
  <si>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</si>
  <si>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</si>
  <si>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</si>
  <si>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</si>
  <si>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</si>
  <si>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</si>
  <si>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</si>
  <si>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</si>
  <si>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</si>
  <si>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</si>
  <si>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</si>
  <si>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</si>
  <si>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</si>
  <si>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</si>
  <si>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</si>
  <si>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</si>
  <si>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</si>
  <si>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</si>
  <si>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</si>
  <si>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</si>
  <si>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</si>
  <si>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</si>
  <si>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</si>
  <si>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</si>
  <si>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</si>
  <si>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</si>
  <si>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</si>
  <si>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</si>
  <si>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</si>
  <si>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</si>
  <si>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</si>
  <si>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</si>
  <si>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</si>
  <si>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</si>
  <si>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</si>
  <si>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</si>
  <si>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</si>
  <si>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</si>
  <si>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</si>
  <si>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</si>
  <si>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</si>
  <si>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</si>
  <si>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</si>
  <si>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</si>
  <si>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</si>
  <si>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</si>
  <si>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</si>
  <si>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</si>
  <si>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</si>
  <si>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</si>
  <si>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</si>
  <si>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</si>
  <si>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</si>
  <si>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</si>
  <si>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</si>
  <si>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</si>
  <si>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</si>
  <si>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</si>
  <si>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</si>
  <si>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</si>
  <si>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</si>
  <si>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</si>
  <si>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</si>
  <si>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</si>
  <si>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</si>
  <si>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</si>
  <si>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</si>
  <si>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</si>
  <si>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</si>
  <si>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</si>
  <si>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</si>
  <si>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</si>
  <si>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</si>
  <si>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</si>
  <si>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</si>
  <si>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</si>
  <si>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</si>
  <si>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</si>
  <si>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</si>
  <si>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</si>
  <si>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</si>
  <si>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</si>
  <si>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</si>
  <si>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</si>
  <si>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</si>
  <si>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</si>
  <si>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</si>
  <si>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</si>
  <si>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</si>
  <si>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</si>
  <si>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</si>
  <si>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</si>
  <si>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</si>
  <si>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</si>
  <si>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</si>
  <si>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</si>
  <si>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</si>
  <si>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</si>
  <si>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</si>
  <si>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</si>
  <si>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</si>
  <si>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</si>
  <si>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</si>
  <si>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</si>
  <si>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</si>
  <si>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</si>
  <si>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</si>
  <si>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</si>
  <si>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</si>
  <si>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</si>
  <si>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</si>
  <si>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</si>
  <si>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</si>
  <si>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</si>
  <si>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</si>
  <si>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</si>
  <si>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</si>
  <si>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</si>
  <si>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</si>
  <si>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</si>
  <si>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</si>
  <si>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</si>
  <si>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</si>
  <si>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</si>
  <si>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</si>
  <si>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</si>
  <si>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</si>
  <si>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</si>
  <si>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</si>
  <si>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</si>
  <si>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</si>
  <si>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</si>
  <si>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</si>
  <si>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</si>
  <si>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</si>
  <si>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</si>
  <si>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</si>
  <si>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</si>
  <si>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</si>
  <si>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</si>
  <si>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</si>
  <si>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</si>
  <si>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</si>
  <si>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</si>
  <si>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</si>
  <si>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</si>
  <si>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</si>
  <si>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</si>
  <si>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</si>
  <si>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</si>
  <si>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</si>
  <si>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</si>
  <si>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</si>
  <si>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</si>
  <si>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</si>
  <si>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</si>
  <si>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</si>
  <si>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</si>
  <si>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</si>
  <si>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</si>
  <si>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</si>
  <si>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</si>
  <si>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</si>
  <si>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</si>
  <si>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</si>
  <si>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</si>
  <si>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</si>
  <si>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</si>
  <si>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</si>
  <si>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</si>
  <si>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</si>
  <si>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</si>
  <si>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</si>
  <si>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</si>
  <si>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</si>
  <si>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</si>
  <si>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</si>
  <si>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</si>
  <si>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</si>
  <si>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</si>
  <si>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</si>
  <si>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</si>
  <si>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</si>
  <si>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</si>
  <si>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</si>
  <si>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</si>
  <si>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</si>
  <si>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</si>
  <si>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</si>
  <si>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</si>
  <si>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</si>
  <si>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</si>
  <si>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</si>
  <si>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</si>
  <si>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</si>
  <si>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</si>
  <si>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</si>
  <si>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</si>
  <si>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</si>
  <si>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</si>
  <si>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</si>
  <si>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</si>
  <si>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</si>
  <si>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</si>
  <si>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</si>
  <si>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</si>
  <si>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</si>
  <si>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</si>
  <si>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</si>
  <si>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</si>
  <si>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</si>
  <si>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</si>
  <si>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</si>
  <si>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</si>
  <si>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</si>
  <si>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</si>
  <si>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</si>
  <si>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</si>
  <si>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</si>
  <si>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</si>
  <si>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</si>
  <si>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</si>
  <si>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</si>
  <si>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</si>
  <si>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</si>
  <si>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</si>
  <si>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</si>
  <si>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</si>
  <si>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</si>
  <si>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</si>
  <si>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</si>
  <si>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</si>
  <si>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</si>
  <si>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</si>
  <si>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</si>
  <si>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</si>
  <si>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</si>
  <si>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</si>
  <si>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</si>
  <si>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</si>
  <si>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</si>
  <si>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</si>
  <si>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</si>
  <si>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</si>
  <si>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</si>
  <si>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</si>
  <si>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</si>
  <si>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</si>
  <si>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</si>
  <si>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</si>
  <si>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</si>
  <si>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</si>
  <si>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</si>
  <si>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</si>
  <si>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</si>
  <si>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</si>
  <si>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</si>
  <si>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</si>
  <si>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</si>
  <si>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</si>
  <si>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</si>
  <si>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</si>
  <si>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</si>
  <si>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</si>
  <si>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</si>
  <si>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</si>
  <si>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</si>
  <si>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</si>
  <si>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</si>
  <si>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</si>
  <si>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</si>
  <si>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</si>
  <si>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</si>
  <si>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</si>
  <si>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</si>
  <si>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</si>
  <si>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</si>
  <si>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</si>
  <si>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</si>
  <si>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</si>
  <si>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</si>
  <si>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</si>
  <si>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</si>
  <si>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</si>
  <si>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</si>
  <si>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</si>
  <si>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</si>
  <si>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</si>
  <si>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</si>
  <si>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</si>
  <si>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</si>
  <si>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</si>
  <si>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</si>
  <si>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</si>
  <si>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</si>
  <si>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</si>
  <si>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</si>
  <si>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</si>
  <si>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</si>
  <si>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</si>
  <si>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</si>
  <si>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</si>
  <si>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</si>
  <si>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</si>
  <si>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</si>
  <si>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</si>
  <si>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</si>
  <si>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</si>
  <si>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</si>
  <si>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</si>
  <si>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</si>
  <si>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</si>
  <si>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</si>
  <si>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</si>
  <si>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</si>
  <si>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</si>
  <si>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</si>
  <si>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</si>
  <si>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</si>
  <si>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</si>
  <si>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</si>
  <si>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</si>
  <si>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</si>
  <si>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</si>
  <si>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</si>
  <si>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</si>
  <si>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</si>
  <si>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</si>
  <si>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</si>
  <si>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</si>
  <si>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</si>
  <si>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</si>
  <si>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</si>
  <si>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</si>
  <si>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</si>
  <si>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</si>
  <si>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</si>
  <si>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40317</t>
  </si>
  <si>
    <t>17</t>
  </si>
  <si>
    <t>Based on actual.</t>
  </si>
  <si>
    <t>Actual by state, allocated among lines based on earned premium.</t>
  </si>
  <si>
    <t>None.</t>
  </si>
  <si>
    <t>Based on actual charges for services, allocated among lines based on paid claims.</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</si>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</sst>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174</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29" activePane="bottomRight" state="frozen"/>
      <selection activeCell="B1" sqref="B1"/>
      <selection pane="topRight" activeCell="B1" sqref="B1"/>
      <selection pane="bottomLeft" activeCell="B1" sqref="B1"/>
      <selection pane="bottomRight" activeCell="K57" sqref="K57:K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83955</v>
      </c>
      <c r="K5" s="106">
        <f>J5</f>
        <v>83955</v>
      </c>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15138.824689062003</v>
      </c>
      <c r="K12" s="106">
        <f>J12</f>
        <v>15138.824689062003</v>
      </c>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4941</v>
      </c>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v>3035</v>
      </c>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759</v>
      </c>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0">J57</f>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0"/>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322</v>
      </c>
      <c r="K59" s="125">
        <f t="shared" si="0"/>
        <v>322</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26.833333333333332</v>
      </c>
      <c r="K60" s="128">
        <f t="shared" si="0"/>
        <v>26.833333333333332</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workbookViewId="0">
      <pane xSplit="2" ySplit="3" topLeftCell="C8" activePane="bottomRight" state="frozen"/>
      <selection activeCell="B1" sqref="B1"/>
      <selection pane="topRight" activeCell="B1" sqref="B1"/>
      <selection pane="bottomLeft" activeCell="B1" sqref="B1"/>
      <selection pane="bottomRight" activeCell="K27" sqref="K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83955</v>
      </c>
      <c r="K5" s="118">
        <v>83955</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83955</v>
      </c>
      <c r="K18" s="110">
        <v>83955</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8287.6200000000008</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6851.2046890620031</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15138.824689062003</v>
      </c>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J55" sqref="J55"/>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68392</v>
      </c>
      <c r="I5" s="118">
        <v>3235</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68405.88</v>
      </c>
      <c r="I6" s="110">
        <v>2154.17</v>
      </c>
      <c r="J6" s="115">
        <f>'Pt 2 Premium and Claims'!K54</f>
        <v>15138.824689062003</v>
      </c>
      <c r="K6" s="115">
        <f>SUM(H6:J6)</f>
        <v>85698.87468906201</v>
      </c>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68405.88</v>
      </c>
      <c r="I12" s="115">
        <f t="shared" ref="I12:K12" si="0">I6+I7</f>
        <v>2154.17</v>
      </c>
      <c r="J12" s="115">
        <f t="shared" si="0"/>
        <v>15138.824689062003</v>
      </c>
      <c r="K12" s="115">
        <f t="shared" si="0"/>
        <v>85698.87468906201</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66827</v>
      </c>
      <c r="I15" s="118">
        <v>56693</v>
      </c>
      <c r="J15" s="106">
        <f>'Pt 2 Premium and Claims'!J5</f>
        <v>83955</v>
      </c>
      <c r="K15" s="106">
        <f>SUM(H15:J15)</f>
        <v>207475</v>
      </c>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2580</v>
      </c>
      <c r="I16" s="110">
        <v>3825</v>
      </c>
      <c r="J16" s="115">
        <f>SUM('Pt 1 Summary of Data'!J25:J35)</f>
        <v>8735</v>
      </c>
      <c r="K16" s="115">
        <f>SUM(H16:J16)</f>
        <v>15140</v>
      </c>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64247</v>
      </c>
      <c r="I17" s="115">
        <f t="shared" ref="I17:K17" si="1">I15-I16</f>
        <v>52868</v>
      </c>
      <c r="J17" s="115">
        <f t="shared" si="1"/>
        <v>75220</v>
      </c>
      <c r="K17" s="115">
        <f t="shared" si="1"/>
        <v>192335</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27</v>
      </c>
      <c r="I37" s="122">
        <v>14.416666666666666</v>
      </c>
      <c r="J37" s="256">
        <f>'Pt 1 Summary of Data'!J60</f>
        <v>26.833333333333332</v>
      </c>
      <c r="K37" s="256">
        <f>SUM(H37:J37)</f>
        <v>68.25</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c r="F16" s="119"/>
      <c r="G16" s="119"/>
      <c r="H16" s="119"/>
      <c r="I16" s="312"/>
      <c r="J16" s="312"/>
      <c r="K16" s="365"/>
    </row>
    <row r="17" spans="2:12" s="5" customFormat="1" x14ac:dyDescent="0.4">
      <c r="B17" s="207" t="s">
        <v>203</v>
      </c>
      <c r="C17" s="109"/>
      <c r="D17" s="113">
        <v>0</v>
      </c>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v>0</v>
      </c>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505</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507</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507</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508</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508</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508</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508</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