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F16" i="10" s="1"/>
  <c r="E11" i="10"/>
  <c r="E10" i="10"/>
  <c r="E9" i="10"/>
  <c r="E8" i="10"/>
  <c r="F8" i="10" s="1"/>
  <c r="F11" i="10"/>
  <c r="F10" i="10"/>
  <c r="F9" i="10"/>
  <c r="AT55" i="18"/>
  <c r="E55" i="18"/>
  <c r="D55" i="18"/>
  <c r="AT60" i="4"/>
  <c r="E22" i="4"/>
  <c r="D60" i="4"/>
  <c r="E60" i="4"/>
  <c r="C4" i="16"/>
  <c r="E5" i="4" l="1"/>
  <c r="E7" i="10" s="1"/>
  <c r="F7" i="10" s="1"/>
  <c r="AT54" i="18"/>
  <c r="D54" i="18"/>
  <c r="D12" i="4" s="1"/>
  <c r="G20" i="10"/>
  <c r="G22" i="10" s="1"/>
  <c r="G24" i="10"/>
  <c r="G32" i="10"/>
  <c r="G23" i="10"/>
  <c r="AT22" i="4"/>
  <c r="AT5" i="4"/>
  <c r="D22" i="4"/>
  <c r="D5" i="4"/>
  <c r="E15" i="10" l="1"/>
  <c r="F15" i="10" s="1"/>
  <c r="G30" i="10"/>
  <c r="G21" i="10"/>
  <c r="G31" i="10"/>
  <c r="G29" i="10" s="1"/>
  <c r="G33" i="10" s="1"/>
  <c r="G34" i="10" s="1"/>
  <c r="G26" i="10"/>
  <c r="G25" i="10" s="1"/>
  <c r="G28" i="10" s="1"/>
  <c r="AT12" i="4"/>
  <c r="E54" i="18" l="1"/>
  <c r="E12" i="4" s="1"/>
  <c r="E6" i="10" s="1"/>
  <c r="F6" i="10" l="1"/>
  <c r="D17" i="10" s="1"/>
  <c r="D45" i="10" s="1"/>
  <c r="E12" i="10" l="1"/>
  <c r="C17" i="10"/>
  <c r="C45" i="10" s="1"/>
  <c r="E17" i="10"/>
  <c r="E38" i="10"/>
  <c r="F38" i="10" s="1"/>
  <c r="D12" i="10"/>
  <c r="F17" i="10"/>
  <c r="C12" i="10"/>
  <c r="E45" i="10" l="1"/>
  <c r="F39" i="10" s="1"/>
  <c r="F12" i="10"/>
  <c r="F42" i="10"/>
  <c r="F45" i="10"/>
  <c r="F52" i="10"/>
  <c r="F53" i="10"/>
  <c r="F48" i="10" l="1"/>
  <c r="F51" i="10" s="1"/>
  <c r="F47" i="10"/>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<sst xmlns="http://schemas.openxmlformats.org/spreadsheetml/2006/main" count="567" uniqueCount="505">
  <si>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</si>
  <si>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</si>
  <si>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</si>
  <si>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</si>
  <si>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</si>
  <si>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</si>
  <si>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</si>
  <si>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</si>
  <si>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</si>
  <si>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</si>
  <si>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</si>
  <si>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</si>
  <si>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</si>
  <si>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</si>
  <si>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</si>
  <si>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</si>
  <si>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</si>
  <si>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</si>
  <si>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</si>
  <si>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</si>
  <si>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</si>
  <si>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</si>
  <si>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</si>
  <si>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</si>
  <si>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</si>
  <si>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</si>
  <si>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</si>
  <si>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</si>
  <si>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</si>
  <si>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</si>
  <si>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</si>
  <si>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</si>
  <si>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</si>
  <si>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</si>
  <si>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</si>
  <si>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</si>
  <si>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</si>
  <si>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</si>
  <si>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</si>
  <si>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</si>
  <si>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</si>
  <si>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</si>
  <si>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</si>
  <si>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</si>
  <si>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</si>
  <si>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</si>
  <si>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</si>
  <si>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</si>
  <si>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</si>
  <si>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</si>
  <si>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</si>
  <si>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</si>
  <si>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</si>
  <si>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</si>
  <si>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</si>
  <si>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</si>
  <si>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</si>
  <si>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</si>
  <si>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</si>
  <si>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</si>
  <si>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</si>
  <si>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</si>
  <si>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</si>
  <si>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</si>
  <si>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</si>
  <si>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</si>
  <si>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</si>
  <si>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</si>
  <si>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</si>
  <si>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</si>
  <si>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</si>
  <si>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</si>
  <si>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</si>
  <si>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</si>
  <si>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</si>
  <si>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</si>
  <si>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</si>
  <si>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</si>
  <si>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</si>
  <si>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</si>
  <si>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</si>
  <si>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</si>
  <si>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</si>
  <si>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</si>
  <si>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</si>
  <si>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</si>
  <si>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</si>
  <si>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</si>
  <si>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</si>
  <si>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</si>
  <si>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</si>
  <si>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</si>
  <si>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</si>
  <si>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</si>
  <si>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</si>
  <si>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</si>
  <si>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</si>
  <si>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</si>
  <si>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</si>
  <si>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</si>
  <si>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</si>
  <si>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</si>
  <si>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</si>
  <si>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</si>
  <si>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</si>
  <si>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</si>
  <si>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</si>
  <si>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</si>
  <si>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</si>
  <si>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</si>
  <si>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</si>
  <si>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</si>
  <si>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</si>
  <si>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</si>
  <si>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</si>
  <si>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</si>
  <si>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</si>
  <si>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</si>
  <si>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</si>
  <si>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</si>
  <si>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</si>
  <si>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</si>
  <si>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</si>
  <si>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</si>
  <si>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</si>
  <si>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</si>
  <si>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</si>
  <si>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</si>
  <si>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</si>
  <si>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</si>
  <si>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</si>
  <si>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</si>
  <si>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</si>
  <si>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</si>
  <si>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</si>
  <si>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</si>
  <si>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</si>
  <si>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</si>
  <si>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</si>
  <si>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</si>
  <si>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</si>
  <si>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</si>
  <si>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</si>
  <si>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</si>
  <si>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</si>
  <si>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</si>
  <si>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</si>
  <si>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</si>
  <si>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</si>
  <si>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</si>
  <si>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</si>
  <si>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</si>
  <si>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</si>
  <si>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</si>
  <si>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</si>
  <si>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</si>
  <si>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</si>
  <si>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</si>
  <si>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</si>
  <si>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</si>
  <si>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</si>
  <si>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</si>
  <si>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</si>
  <si>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</si>
  <si>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</si>
  <si>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</si>
  <si>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</si>
  <si>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</si>
  <si>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</si>
  <si>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</si>
  <si>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</si>
  <si>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</si>
  <si>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</si>
  <si>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</si>
  <si>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</si>
  <si>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</si>
  <si>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</si>
  <si>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</si>
  <si>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</si>
  <si>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</si>
  <si>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</si>
  <si>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</si>
  <si>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</si>
  <si>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</si>
  <si>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</si>
  <si>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</si>
  <si>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</si>
  <si>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</si>
  <si>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</si>
  <si>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</si>
  <si>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</si>
  <si>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</si>
  <si>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</si>
  <si>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</si>
  <si>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</si>
  <si>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</si>
  <si>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</si>
  <si>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</si>
  <si>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</si>
  <si>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</si>
  <si>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</si>
  <si>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</si>
  <si>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</si>
  <si>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</si>
  <si>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</si>
  <si>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</si>
  <si>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</si>
  <si>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</si>
  <si>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</si>
  <si>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</si>
  <si>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</si>
  <si>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</si>
  <si>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</si>
  <si>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</si>
  <si>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</si>
  <si>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</si>
  <si>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</si>
  <si>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</si>
  <si>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</si>
  <si>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</si>
  <si>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</si>
  <si>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</si>
  <si>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</si>
  <si>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</si>
  <si>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</si>
  <si>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</si>
  <si>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</si>
  <si>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</si>
  <si>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</si>
  <si>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</si>
  <si>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</si>
  <si>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</si>
  <si>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</si>
  <si>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</si>
  <si>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</si>
  <si>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</si>
  <si>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</si>
  <si>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</si>
  <si>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</si>
  <si>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</si>
  <si>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</si>
  <si>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</si>
  <si>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</si>
  <si>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</si>
  <si>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</si>
  <si>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</si>
  <si>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</si>
  <si>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</si>
  <si>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</si>
  <si>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</si>
  <si>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</si>
  <si>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</si>
  <si>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</si>
  <si>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</si>
  <si>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</si>
  <si>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</si>
  <si>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</si>
  <si>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</si>
  <si>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</si>
  <si>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</si>
  <si>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</si>
  <si>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</si>
  <si>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</si>
  <si>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</si>
  <si>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</si>
  <si>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</si>
  <si>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</si>
  <si>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</si>
  <si>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</si>
  <si>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</si>
  <si>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</si>
  <si>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</si>
  <si>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</si>
  <si>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</si>
  <si>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</si>
  <si>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</si>
  <si>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</si>
  <si>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</si>
  <si>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</si>
  <si>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</si>
  <si>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</si>
  <si>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</si>
  <si>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</si>
  <si>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</si>
  <si>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</si>
  <si>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</si>
  <si>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</si>
  <si>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</si>
  <si>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</si>
  <si>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</si>
  <si>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</si>
  <si>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</si>
  <si>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</si>
  <si>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</si>
  <si>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</si>
  <si>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</si>
  <si>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</si>
  <si>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</si>
  <si>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</si>
  <si>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</si>
  <si>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</si>
  <si>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</si>
  <si>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</si>
  <si>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</si>
  <si>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</si>
  <si>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</si>
  <si>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</si>
  <si>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</si>
  <si>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</si>
  <si>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</si>
  <si>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</si>
  <si>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</si>
  <si>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</si>
  <si>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</si>
  <si>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</si>
  <si>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</si>
  <si>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</si>
  <si>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</si>
  <si>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</si>
  <si>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</si>
  <si>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</si>
  <si>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</si>
  <si>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</si>
  <si>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</si>
  <si>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</si>
  <si>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</si>
  <si>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</si>
  <si>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</si>
  <si>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</si>
  <si>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</si>
  <si>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</si>
  <si>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</si>
  <si>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</si>
  <si>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</si>
  <si>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</si>
  <si>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</si>
  <si>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</si>
  <si>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</si>
  <si>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</si>
  <si>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</si>
  <si>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</si>
  <si>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</si>
  <si>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</si>
  <si>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</si>
  <si>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</si>
  <si>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</si>
  <si>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</si>
  <si>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</si>
  <si>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</si>
  <si>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</si>
  <si>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</si>
  <si>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</si>
  <si>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</si>
  <si>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</si>
  <si>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</si>
  <si>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</si>
  <si>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</si>
  <si>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</si>
  <si>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</si>
  <si>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</si>
  <si>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</si>
  <si>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</si>
  <si>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</si>
  <si>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</si>
  <si>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</si>
  <si>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</si>
  <si>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</si>
  <si>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</si>
  <si>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</si>
  <si>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</si>
  <si>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</si>
  <si>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</si>
  <si>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</si>
  <si>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</si>
  <si>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</si>
  <si>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</si>
  <si>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</si>
  <si>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</si>
  <si>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</si>
  <si>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</si>
  <si>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</si>
  <si>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</si>
  <si>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</si>
  <si>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</si>
  <si>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</si>
  <si>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</si>
  <si>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</si>
  <si>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</si>
  <si>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</si>
  <si>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</si>
  <si>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</si>
  <si>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</si>
  <si>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</si>
  <si>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</si>
  <si>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</si>
  <si>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</si>
  <si>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</si>
  <si>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</si>
  <si>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</si>
  <si>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</si>
  <si>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</si>
  <si>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</si>
  <si>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</si>
  <si>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</si>
  <si>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</si>
  <si>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</si>
  <si>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</si>
  <si>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</si>
  <si>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</si>
  <si>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</si>
  <si>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</si>
  <si>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</si>
  <si>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</si>
  <si>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</si>
  <si>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</si>
  <si>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</si>
  <si>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</si>
  <si>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</si>
  <si>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</si>
  <si>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</si>
  <si>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</si>
  <si>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</si>
  <si>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</si>
  <si>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</si>
  <si>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</si>
  <si>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</si>
  <si>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</si>
  <si>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</si>
  <si>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</si>
  <si>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</si>
  <si>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</si>
  <si>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</si>
  <si>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</si>
  <si>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</si>
  <si>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</si>
  <si>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</si>
  <si>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</si>
  <si>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</si>
  <si>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</si>
  <si>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</si>
  <si>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</si>
  <si>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</si>
  <si>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</si>
  <si>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</si>
  <si>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</si>
  <si>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</si>
  <si>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</si>
  <si>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</si>
  <si>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</si>
  <si>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</si>
  <si>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</si>
  <si>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</si>
  <si>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</si>
  <si>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</si>
  <si>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</si>
  <si>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</si>
  <si>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</si>
  <si>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</si>
  <si>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</si>
  <si>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</si>
  <si>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</si>
  <si>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</si>
  <si>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</si>
  <si>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</si>
  <si>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</si>
  <si>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</si>
  <si>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</si>
  <si>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</si>
  <si>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</si>
  <si>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</si>
  <si>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</si>
  <si>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</si>
  <si>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</si>
  <si>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</si>
  <si>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</si>
  <si>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</si>
  <si>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</si>
  <si>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</si>
  <si>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</si>
  <si>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</si>
  <si>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</si>
  <si>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</si>
  <si>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</si>
  <si>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</si>
  <si>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</si>
  <si>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</si>
  <si>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</si>
  <si>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</si>
  <si>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</si>
  <si>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</si>
  <si>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</si>
  <si>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</si>
  <si>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</si>
  <si>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</si>
  <si>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</si>
  <si>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</si>
  <si>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</si>
  <si>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</si>
  <si>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</si>
  <si>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</si>
  <si>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</si>
  <si>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</si>
  <si>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</si>
  <si>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11600</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</si>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</sst>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189156.67935396434</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-128423.4</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109119.75636024191</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-28031</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122</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1988</v>
      </c>
      <c r="AU59" s="233"/>
      <c r="AV59" s="233"/>
      <c r="AW59" s="289"/>
    </row>
    <row r="60" spans="2:49" x14ac:dyDescent="0.2">
      <c r="B60" s="245" t="s">
        <v>275</v>
      </c>
      <c r="C60" s="203"/>
      <c r="D60" s="234">
        <f>D$59/12</f>
        <v>0</v>
      </c>
      <c r="E60" s="235">
        <f>E$59/12</f>
        <v>0</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165.66666666666666</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187335.62539228034</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17451.053961683981</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15630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99135.650169540517</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14210.191377690406</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20038.019444364942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46058.130805233159</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89806.631752370871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803251.66259399208</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743691.22738947847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0</v>
      </c>
      <c r="E54" s="323">
        <f>E24+E27+E31+E35-E36+E39+E42+E45+E46-E49+E51+E52+E53</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109119.75636024191</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SUM(D$6:D$7)+IF(AND(OR('Company Information'!$C$12="District of Columbia",'Company Information'!$C$12="Massachusetts",'Company Information'!$C$12="Vermont"),SUM($C$6:$F$11,$C$15:$F$16,$C$38:$D$38)&lt;&gt;0),SUM(I$6:I$7),0)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f>SUM('Pt 1 Summary of Data'!E$5:E$7)+SUM('Pt 1 Summary of Data'!G$5:G$7)-SUM('Pt 1 Summary of Data'!H$5:H$7)-SUM(E$9:E$11)+D$56</f>
        <v>0</v>
      </c>
      <c r="F15" s="395">
        <f>SUM(C15:E15)</f>
        <v>0</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