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59" i="4" l="1"/>
  <c r="K58" i="4"/>
  <c r="K57" i="4"/>
  <c r="K56" i="4"/>
  <c r="J16" i="10"/>
  <c r="K16" i="10" s="1"/>
  <c r="J15" i="10"/>
  <c r="K15" i="10" s="1"/>
  <c r="I17" i="10"/>
  <c r="H17" i="10"/>
  <c r="K7" i="10"/>
  <c r="I12" i="10"/>
  <c r="H12" i="10"/>
  <c r="J60" i="4"/>
  <c r="K60" i="4" s="1"/>
  <c r="J5" i="4"/>
  <c r="K5" i="4" s="1"/>
  <c r="K54" i="18"/>
  <c r="J12" i="4" s="1"/>
  <c r="K12" i="4" s="1"/>
  <c r="J37" i="10" l="1"/>
  <c r="K37" i="10" s="1"/>
  <c r="K17" i="10"/>
  <c r="J6" i="10"/>
  <c r="J12" i="10" s="1"/>
  <c r="J17" i="10"/>
  <c r="K6" i="10" l="1"/>
  <c r="K12" i="10" s="1"/>
</calcChain>
</file>

<file path=xl/sharedStrings.xml><?xml version="1.0" encoding="utf-8"?>
<sst xmlns="http://schemas.openxmlformats.org/spreadsheetml/2006/main" count="585" uniqueCount="509">
  <si>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</si>
  <si>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</si>
  <si>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</si>
  <si>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</si>
  <si>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</si>
  <si>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</si>
  <si>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</si>
  <si>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</si>
  <si>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</si>
  <si>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</si>
  <si>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</si>
  <si>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</si>
  <si>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</si>
  <si>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</si>
  <si>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</si>
  <si>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</si>
  <si>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</si>
  <si>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</si>
  <si>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</si>
  <si>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</si>
  <si>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</si>
  <si>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</si>
  <si>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</si>
  <si>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</si>
  <si>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</si>
  <si>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</si>
  <si>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</si>
  <si>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</si>
  <si>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</si>
  <si>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</si>
  <si>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</si>
  <si>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</si>
  <si>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</si>
  <si>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</si>
  <si>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</si>
  <si>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</si>
  <si>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</si>
  <si>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</si>
  <si>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</si>
  <si>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</si>
  <si>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</si>
  <si>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</si>
  <si>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</si>
  <si>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</si>
  <si>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</si>
  <si>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</si>
  <si>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</si>
  <si>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</si>
  <si>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</si>
  <si>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</si>
  <si>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</si>
  <si>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</si>
  <si>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</si>
  <si>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</si>
  <si>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</si>
  <si>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</si>
  <si>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</si>
  <si>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</si>
  <si>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</si>
  <si>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</si>
  <si>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</si>
  <si>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</si>
  <si>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</si>
  <si>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</si>
  <si>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</si>
  <si>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</si>
  <si>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</si>
  <si>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</si>
  <si>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</si>
  <si>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</si>
  <si>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</si>
  <si>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</si>
  <si>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</si>
  <si>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</si>
  <si>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</si>
  <si>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</si>
  <si>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</si>
  <si>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</si>
  <si>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</si>
  <si>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</si>
  <si>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</si>
  <si>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</si>
  <si>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</si>
  <si>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</si>
  <si>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</si>
  <si>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</si>
  <si>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</si>
  <si>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</si>
  <si>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</si>
  <si>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</si>
  <si>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</si>
  <si>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</si>
  <si>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</si>
  <si>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</si>
  <si>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</si>
  <si>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</si>
  <si>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</si>
  <si>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</si>
  <si>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</si>
  <si>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</si>
  <si>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</si>
  <si>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</si>
  <si>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</si>
  <si>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</si>
  <si>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</si>
  <si>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</si>
  <si>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</si>
  <si>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</si>
  <si>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</si>
  <si>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</si>
  <si>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</si>
  <si>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</si>
  <si>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</si>
  <si>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</si>
  <si>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</si>
  <si>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</si>
  <si>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</si>
  <si>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</si>
  <si>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</si>
  <si>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</si>
  <si>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</si>
  <si>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</si>
  <si>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</si>
  <si>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</si>
  <si>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</si>
  <si>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</si>
  <si>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</si>
  <si>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</si>
  <si>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</si>
  <si>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</si>
  <si>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</si>
  <si>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</si>
  <si>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</si>
  <si>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</si>
  <si>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</si>
  <si>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</si>
  <si>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</si>
  <si>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</si>
  <si>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</si>
  <si>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</si>
  <si>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</si>
  <si>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</si>
  <si>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</si>
  <si>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</si>
  <si>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</si>
  <si>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</si>
  <si>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</si>
  <si>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</si>
  <si>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</si>
  <si>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</si>
  <si>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</si>
  <si>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</si>
  <si>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</si>
  <si>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</si>
  <si>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</si>
  <si>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</si>
  <si>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</si>
  <si>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</si>
  <si>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</si>
  <si>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</si>
  <si>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</si>
  <si>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</si>
  <si>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</si>
  <si>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</si>
  <si>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</si>
  <si>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</si>
  <si>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</si>
  <si>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</si>
  <si>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</si>
  <si>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</si>
  <si>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</si>
  <si>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</si>
  <si>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</si>
  <si>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</si>
  <si>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</si>
  <si>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</si>
  <si>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</si>
  <si>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</si>
  <si>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</si>
  <si>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</si>
  <si>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</si>
  <si>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</si>
  <si>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</si>
  <si>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</si>
  <si>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</si>
  <si>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</si>
  <si>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</si>
  <si>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</si>
  <si>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</si>
  <si>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</si>
  <si>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</si>
  <si>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</si>
  <si>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</si>
  <si>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</si>
  <si>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</si>
  <si>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</si>
  <si>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</si>
  <si>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</si>
  <si>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</si>
  <si>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</si>
  <si>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</si>
  <si>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</si>
  <si>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</si>
  <si>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</si>
  <si>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</si>
  <si>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</si>
  <si>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</si>
  <si>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</si>
  <si>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</si>
  <si>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</si>
  <si>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</si>
  <si>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</si>
  <si>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</si>
  <si>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</si>
  <si>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</si>
  <si>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</si>
  <si>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</si>
  <si>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</si>
  <si>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</si>
  <si>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</si>
  <si>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</si>
  <si>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</si>
  <si>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</si>
  <si>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</si>
  <si>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</si>
  <si>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</si>
  <si>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</si>
  <si>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</si>
  <si>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</si>
  <si>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</si>
  <si>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</si>
  <si>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</si>
  <si>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</si>
  <si>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</si>
  <si>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</si>
  <si>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</si>
  <si>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</si>
  <si>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</si>
  <si>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</si>
  <si>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</si>
  <si>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</si>
  <si>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</si>
  <si>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</si>
  <si>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</si>
  <si>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</si>
  <si>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</si>
  <si>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</si>
  <si>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</si>
  <si>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</si>
  <si>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</si>
  <si>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</si>
  <si>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</si>
  <si>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</si>
  <si>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</si>
  <si>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</si>
  <si>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</si>
  <si>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</si>
  <si>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</si>
  <si>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</si>
  <si>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</si>
  <si>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</si>
  <si>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</si>
  <si>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</si>
  <si>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</si>
  <si>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</si>
  <si>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</si>
  <si>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</si>
  <si>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</si>
  <si>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</si>
  <si>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</si>
  <si>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</si>
  <si>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</si>
  <si>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</si>
  <si>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</si>
  <si>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</si>
  <si>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</si>
  <si>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</si>
  <si>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</si>
  <si>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</si>
  <si>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</si>
  <si>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</si>
  <si>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</si>
  <si>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</si>
  <si>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</si>
  <si>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</si>
  <si>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</si>
  <si>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</si>
  <si>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</si>
  <si>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</si>
  <si>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</si>
  <si>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</si>
  <si>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</si>
  <si>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</si>
  <si>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</si>
  <si>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</si>
  <si>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</si>
  <si>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</si>
  <si>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</si>
  <si>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</si>
  <si>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</si>
  <si>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</si>
  <si>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</si>
  <si>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</si>
  <si>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</si>
  <si>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</si>
  <si>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</si>
  <si>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</si>
  <si>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</si>
  <si>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</si>
  <si>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</si>
  <si>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</si>
  <si>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</si>
  <si>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</si>
  <si>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</si>
  <si>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</si>
  <si>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</si>
  <si>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</si>
  <si>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</si>
  <si>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</si>
  <si>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</si>
  <si>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</si>
  <si>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</si>
  <si>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</si>
  <si>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</si>
  <si>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</si>
  <si>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</si>
  <si>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</si>
  <si>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</si>
  <si>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</si>
  <si>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</si>
  <si>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</si>
  <si>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</si>
  <si>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</si>
  <si>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</si>
  <si>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</si>
  <si>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</si>
  <si>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</si>
  <si>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</si>
  <si>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</si>
  <si>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</si>
  <si>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</si>
  <si>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</si>
  <si>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</si>
  <si>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</si>
  <si>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</si>
  <si>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</si>
  <si>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</si>
  <si>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</si>
  <si>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</si>
  <si>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</si>
  <si>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</si>
  <si>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</si>
  <si>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</si>
  <si>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</si>
  <si>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</si>
  <si>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</si>
  <si>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</si>
  <si>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</si>
  <si>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</si>
  <si>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</si>
  <si>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</si>
  <si>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</si>
  <si>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</si>
  <si>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</si>
  <si>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</si>
  <si>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</si>
  <si>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</si>
  <si>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</si>
  <si>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</si>
  <si>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</si>
  <si>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</si>
  <si>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</si>
  <si>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</si>
  <si>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</si>
  <si>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</si>
  <si>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</si>
  <si>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</si>
  <si>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</si>
  <si>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</si>
  <si>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</si>
  <si>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</si>
  <si>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</si>
  <si>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</si>
  <si>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</si>
  <si>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</si>
  <si>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</si>
  <si>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</si>
  <si>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</si>
  <si>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</si>
  <si>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</si>
  <si>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</si>
  <si>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</si>
  <si>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</si>
  <si>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</si>
  <si>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</si>
  <si>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</si>
  <si>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</si>
  <si>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</si>
  <si>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</si>
  <si>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</si>
  <si>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</si>
  <si>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</si>
  <si>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</si>
  <si>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</si>
  <si>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</si>
  <si>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</si>
  <si>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</si>
  <si>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</si>
  <si>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</si>
  <si>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</si>
  <si>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</si>
  <si>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</si>
  <si>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</si>
  <si>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</si>
  <si>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</si>
  <si>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</si>
  <si>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</si>
  <si>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</si>
  <si>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</si>
  <si>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</si>
  <si>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</si>
  <si>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</si>
  <si>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</si>
  <si>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</si>
  <si>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</si>
  <si>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</si>
  <si>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</si>
  <si>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</si>
  <si>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</si>
  <si>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</si>
  <si>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</si>
  <si>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</si>
  <si>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</si>
  <si>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</si>
  <si>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</si>
  <si>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</si>
  <si>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</si>
  <si>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</si>
  <si>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</si>
  <si>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</si>
  <si>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</si>
  <si>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</si>
  <si>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</si>
  <si>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</si>
  <si>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</si>
  <si>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</si>
  <si>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</si>
  <si>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</si>
  <si>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</si>
  <si>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</si>
  <si>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</si>
  <si>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</si>
  <si>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</si>
  <si>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</si>
  <si>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</si>
  <si>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</si>
  <si>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</si>
  <si>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</si>
  <si>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</si>
  <si>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</si>
  <si>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</si>
  <si>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</si>
  <si>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</si>
  <si>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</si>
  <si>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</si>
  <si>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</si>
  <si>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</si>
  <si>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</si>
  <si>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</si>
  <si>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</si>
  <si>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</si>
  <si>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</si>
  <si>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</si>
  <si>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</si>
  <si>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</si>
  <si>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</si>
  <si>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</si>
  <si>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</si>
  <si>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</si>
  <si>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</si>
  <si>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</si>
  <si>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</si>
  <si>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</si>
  <si>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</si>
  <si>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</si>
  <si>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</si>
  <si>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</si>
  <si>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</si>
  <si>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</si>
  <si>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</si>
  <si>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</si>
  <si>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</si>
  <si>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</si>
  <si>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</si>
  <si>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</si>
  <si>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</si>
  <si>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</si>
  <si>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</si>
  <si>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</si>
  <si>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</si>
  <si>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</si>
  <si>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</si>
  <si>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10313</t>
  </si>
  <si>
    <t>17</t>
  </si>
  <si>
    <t>Based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</si>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</sst>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176</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C40" activePane="bottomRight" state="frozen"/>
      <selection activeCell="B1" sqref="B1"/>
      <selection pane="topRight" activeCell="B1" sqref="B1"/>
      <selection pane="bottomLeft" activeCell="B1" sqref="B1"/>
      <selection pane="bottomRight" activeCell="K57" sqref="K57:K60"/>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706941</v>
      </c>
      <c r="K5" s="106">
        <f>J5</f>
        <v>706941</v>
      </c>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551984.55954845075</v>
      </c>
      <c r="K12" s="106">
        <f>J12</f>
        <v>551984.55954845075</v>
      </c>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35644</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16785</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4196</v>
      </c>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J56</f>
        <v>0</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 t="shared" ref="K57:K60" si="0">J57</f>
        <v>0</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 t="shared" si="0"/>
        <v>0</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1473</v>
      </c>
      <c r="K59" s="125">
        <f t="shared" si="0"/>
        <v>1473</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122.75</v>
      </c>
      <c r="K60" s="128">
        <f t="shared" si="0"/>
        <v>122.75</v>
      </c>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706941</v>
      </c>
      <c r="K5" s="118">
        <v>706941</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706941</v>
      </c>
      <c r="K18" s="110">
        <v>706941</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494294.16</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57690.399548450732</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551984.55954845075</v>
      </c>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6" sqref="H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1037195</v>
      </c>
      <c r="I5" s="118">
        <v>578736</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1034310.12</v>
      </c>
      <c r="I6" s="110">
        <v>973763.68</v>
      </c>
      <c r="J6" s="115">
        <f>'Pt 2 Premium and Claims'!K54</f>
        <v>551984.55954845075</v>
      </c>
      <c r="K6" s="115">
        <f>SUM(H6:J6)</f>
        <v>2560058.3595484509</v>
      </c>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f>SUM(H7:J7)</f>
        <v>0</v>
      </c>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1034310.12</v>
      </c>
      <c r="I12" s="115">
        <f t="shared" ref="I12:K12" si="0">I6+I7</f>
        <v>973763.68</v>
      </c>
      <c r="J12" s="115">
        <f t="shared" si="0"/>
        <v>551984.55954845075</v>
      </c>
      <c r="K12" s="115">
        <f t="shared" si="0"/>
        <v>2560058.3595484509</v>
      </c>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c r="F15" s="106"/>
      <c r="G15" s="107"/>
      <c r="H15" s="117">
        <v>1494548</v>
      </c>
      <c r="I15" s="118">
        <v>1145704</v>
      </c>
      <c r="J15" s="106">
        <f>'Pt 2 Premium and Claims'!J5</f>
        <v>706941</v>
      </c>
      <c r="K15" s="106">
        <f>SUM(H15:J15)</f>
        <v>3347193</v>
      </c>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69753</v>
      </c>
      <c r="I16" s="110">
        <v>47703</v>
      </c>
      <c r="J16" s="115">
        <f>SUM('Pt 1 Summary of Data'!J25:J35)</f>
        <v>56625</v>
      </c>
      <c r="K16" s="115">
        <f>SUM(H16:J16)</f>
        <v>174081</v>
      </c>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1424795</v>
      </c>
      <c r="I17" s="115">
        <f t="shared" ref="I17:K17" si="1">I15-I16</f>
        <v>1098001</v>
      </c>
      <c r="J17" s="115">
        <f t="shared" si="1"/>
        <v>650316</v>
      </c>
      <c r="K17" s="115">
        <f t="shared" si="1"/>
        <v>3173112</v>
      </c>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v>296</v>
      </c>
      <c r="I37" s="122">
        <v>192.25</v>
      </c>
      <c r="J37" s="256">
        <f>'Pt 1 Summary of Data'!J60</f>
        <v>122.75</v>
      </c>
      <c r="K37" s="256">
        <f>SUM(H37:J37)</f>
        <v>611</v>
      </c>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v>0</v>
      </c>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C23" sqref="C23:K23"/>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0</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504</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