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44" i="10" l="1"/>
  <c r="D44" i="10"/>
  <c r="F12" i="10"/>
  <c r="E12" i="10"/>
  <c r="D12" i="10"/>
  <c r="C12" i="10"/>
  <c r="C44" i="10"/>
  <c r="F44" i="10" l="1"/>
  <c r="F16" i="10"/>
  <c r="F17" i="10" s="1"/>
  <c r="F15" i="10"/>
  <c r="E17" i="10"/>
  <c r="D17" i="10"/>
  <c r="C17" i="10"/>
  <c r="F6" i="10"/>
  <c r="AT60" i="4"/>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<sst xmlns="http://schemas.openxmlformats.org/spreadsheetml/2006/main" count="573" uniqueCount="505">
  <si>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</si>
  <si>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</si>
  <si>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</si>
  <si>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</si>
  <si>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</si>
  <si>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</si>
  <si>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</si>
  <si>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</si>
  <si>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</si>
  <si>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</si>
  <si>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</si>
  <si>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</si>
  <si>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</si>
  <si>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</si>
  <si>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</si>
  <si>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</si>
  <si>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</si>
  <si>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</si>
  <si>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</si>
  <si>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</si>
  <si>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</si>
  <si>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</si>
  <si>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</si>
  <si>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</si>
  <si>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</si>
  <si>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</si>
  <si>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</si>
  <si>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</si>
  <si>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</si>
  <si>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</si>
  <si>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</si>
  <si>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</si>
  <si>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</si>
  <si>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</si>
  <si>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</si>
  <si>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</si>
  <si>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</si>
  <si>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</si>
  <si>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</si>
  <si>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</si>
  <si>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</si>
  <si>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</si>
  <si>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</si>
  <si>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</si>
  <si>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</si>
  <si>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</si>
  <si>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</si>
  <si>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</si>
  <si>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</si>
  <si>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</si>
  <si>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</si>
  <si>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</si>
  <si>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</si>
  <si>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</si>
  <si>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</si>
  <si>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</si>
  <si>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</si>
  <si>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</si>
  <si>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</si>
  <si>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</si>
  <si>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</si>
  <si>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</si>
  <si>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</si>
  <si>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</si>
  <si>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</si>
  <si>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</si>
  <si>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</si>
  <si>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</si>
  <si>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</si>
  <si>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</si>
  <si>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</si>
  <si>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</si>
  <si>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</si>
  <si>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</si>
  <si>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</si>
  <si>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</si>
  <si>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</si>
  <si>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</si>
  <si>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</si>
  <si>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</si>
  <si>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</si>
  <si>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</si>
  <si>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</si>
  <si>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</si>
  <si>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</si>
  <si>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</si>
  <si>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</si>
  <si>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</si>
  <si>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</si>
  <si>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</si>
  <si>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</si>
  <si>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</si>
  <si>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</si>
  <si>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</si>
  <si>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</si>
  <si>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</si>
  <si>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</si>
  <si>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</si>
  <si>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</si>
  <si>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</si>
  <si>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</si>
  <si>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</si>
  <si>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</si>
  <si>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</si>
  <si>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</si>
  <si>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</si>
  <si>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</si>
  <si>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</si>
  <si>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</si>
  <si>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</si>
  <si>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</si>
  <si>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</si>
  <si>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</si>
  <si>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</si>
  <si>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</si>
  <si>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</si>
  <si>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</si>
  <si>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</si>
  <si>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</si>
  <si>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</si>
  <si>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</si>
  <si>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</si>
  <si>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</si>
  <si>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</si>
  <si>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</si>
  <si>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</si>
  <si>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</si>
  <si>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</si>
  <si>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</si>
  <si>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</si>
  <si>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</si>
  <si>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</si>
  <si>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</si>
  <si>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</si>
  <si>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</si>
  <si>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</si>
  <si>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</si>
  <si>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</si>
  <si>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</si>
  <si>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</si>
  <si>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</si>
  <si>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</si>
  <si>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</si>
  <si>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</si>
  <si>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</si>
  <si>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</si>
  <si>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</si>
  <si>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</si>
  <si>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</si>
  <si>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</si>
  <si>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</si>
  <si>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</si>
  <si>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</si>
  <si>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</si>
  <si>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</si>
  <si>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</si>
  <si>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</si>
  <si>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</si>
  <si>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</si>
  <si>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</si>
  <si>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</si>
  <si>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</si>
  <si>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</si>
  <si>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</si>
  <si>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</si>
  <si>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</si>
  <si>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</si>
  <si>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</si>
  <si>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</si>
  <si>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</si>
  <si>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</si>
  <si>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</si>
  <si>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</si>
  <si>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</si>
  <si>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</si>
  <si>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</si>
  <si>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</si>
  <si>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</si>
  <si>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</si>
  <si>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</si>
  <si>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</si>
  <si>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</si>
  <si>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</si>
  <si>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</si>
  <si>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</si>
  <si>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</si>
  <si>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</si>
  <si>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</si>
  <si>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</si>
  <si>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</si>
  <si>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</si>
  <si>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</si>
  <si>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</si>
  <si>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</si>
  <si>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</si>
  <si>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</si>
  <si>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</si>
  <si>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</si>
  <si>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</si>
  <si>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</si>
  <si>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</si>
  <si>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</si>
  <si>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</si>
  <si>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</si>
  <si>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</si>
  <si>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</si>
  <si>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</si>
  <si>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</si>
  <si>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</si>
  <si>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</si>
  <si>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</si>
  <si>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</si>
  <si>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</si>
  <si>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</si>
  <si>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</si>
  <si>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</si>
  <si>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</si>
  <si>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</si>
  <si>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</si>
  <si>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</si>
  <si>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</si>
  <si>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</si>
  <si>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</si>
  <si>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</si>
  <si>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</si>
  <si>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</si>
  <si>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</si>
  <si>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</si>
  <si>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</si>
  <si>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</si>
  <si>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</si>
  <si>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</si>
  <si>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</si>
  <si>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</si>
  <si>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</si>
  <si>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</si>
  <si>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</si>
  <si>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</si>
  <si>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</si>
  <si>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</si>
  <si>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</si>
  <si>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</si>
  <si>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</si>
  <si>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</si>
  <si>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</si>
  <si>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</si>
  <si>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</si>
  <si>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</si>
  <si>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</si>
  <si>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</si>
  <si>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</si>
  <si>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</si>
  <si>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</si>
  <si>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</si>
  <si>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</si>
  <si>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</si>
  <si>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</si>
  <si>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</si>
  <si>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</si>
  <si>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</si>
  <si>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</si>
  <si>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</si>
  <si>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</si>
  <si>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</si>
  <si>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</si>
  <si>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</si>
  <si>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</si>
  <si>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</si>
  <si>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</si>
  <si>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</si>
  <si>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</si>
  <si>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</si>
  <si>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</si>
  <si>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</si>
  <si>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</si>
  <si>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</si>
  <si>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</si>
  <si>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</si>
  <si>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</si>
  <si>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</si>
  <si>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</si>
  <si>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</si>
  <si>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</si>
  <si>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</si>
  <si>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</si>
  <si>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</si>
  <si>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</si>
  <si>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</si>
  <si>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</si>
  <si>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</si>
  <si>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</si>
  <si>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</si>
  <si>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</si>
  <si>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</si>
  <si>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</si>
  <si>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</si>
  <si>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</si>
  <si>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</si>
  <si>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</si>
  <si>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</si>
  <si>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</si>
  <si>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</si>
  <si>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</si>
  <si>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</si>
  <si>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</si>
  <si>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</si>
  <si>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</si>
  <si>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</si>
  <si>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</si>
  <si>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</si>
  <si>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</si>
  <si>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</si>
  <si>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</si>
  <si>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</si>
  <si>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</si>
  <si>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</si>
  <si>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</si>
  <si>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</si>
  <si>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</si>
  <si>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</si>
  <si>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</si>
  <si>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</si>
  <si>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</si>
  <si>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</si>
  <si>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</si>
  <si>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</si>
  <si>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</si>
  <si>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</si>
  <si>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</si>
  <si>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</si>
  <si>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</si>
  <si>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</si>
  <si>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</si>
  <si>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</si>
  <si>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</si>
  <si>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</si>
  <si>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</si>
  <si>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</si>
  <si>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</si>
  <si>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</si>
  <si>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</si>
  <si>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</si>
  <si>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</si>
  <si>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</si>
  <si>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</si>
  <si>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</si>
  <si>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</si>
  <si>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</si>
  <si>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</si>
  <si>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</si>
  <si>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</si>
  <si>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</si>
  <si>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</si>
  <si>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</si>
  <si>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</si>
  <si>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</si>
  <si>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</si>
  <si>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</si>
  <si>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</si>
  <si>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</si>
  <si>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</si>
  <si>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</si>
  <si>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</si>
  <si>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</si>
  <si>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</si>
  <si>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</si>
  <si>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</si>
  <si>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</si>
  <si>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</si>
  <si>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</si>
  <si>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</si>
  <si>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</si>
  <si>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</si>
  <si>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</si>
  <si>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</si>
  <si>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</si>
  <si>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</si>
  <si>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</si>
  <si>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</si>
  <si>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</si>
  <si>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</si>
  <si>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</si>
  <si>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</si>
  <si>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</si>
  <si>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</si>
  <si>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</si>
  <si>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</si>
  <si>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</si>
  <si>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</si>
  <si>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</si>
  <si>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</si>
  <si>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</si>
  <si>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</si>
  <si>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</si>
  <si>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</si>
  <si>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</si>
  <si>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</si>
  <si>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</si>
  <si>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</si>
  <si>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</si>
  <si>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</si>
  <si>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</si>
  <si>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</si>
  <si>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</si>
  <si>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</si>
  <si>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</si>
  <si>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</si>
  <si>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</si>
  <si>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</si>
  <si>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</si>
  <si>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</si>
  <si>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</si>
  <si>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</si>
  <si>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</si>
  <si>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</si>
  <si>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</si>
  <si>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</si>
  <si>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</si>
  <si>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</si>
  <si>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</si>
  <si>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</si>
  <si>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</si>
  <si>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</si>
  <si>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</si>
  <si>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</si>
  <si>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</si>
  <si>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</si>
  <si>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</si>
  <si>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</si>
  <si>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</si>
  <si>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</si>
  <si>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</si>
  <si>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</si>
  <si>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</si>
  <si>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</si>
  <si>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</si>
  <si>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</si>
  <si>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</si>
  <si>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</si>
  <si>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</si>
  <si>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</si>
  <si>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</si>
  <si>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</si>
  <si>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</si>
  <si>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</si>
  <si>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</si>
  <si>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</si>
  <si>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</si>
  <si>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</si>
  <si>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</si>
  <si>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</si>
  <si>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</si>
  <si>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</si>
  <si>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</si>
  <si>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</si>
  <si>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</si>
  <si>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</si>
  <si>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</si>
  <si>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</si>
  <si>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</si>
  <si>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</si>
  <si>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</si>
  <si>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</si>
  <si>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</si>
  <si>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</si>
  <si>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</si>
  <si>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</si>
  <si>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</si>
  <si>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</si>
  <si>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</si>
  <si>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</si>
  <si>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</si>
  <si>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</si>
  <si>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</si>
  <si>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</si>
  <si>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</si>
  <si>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</si>
  <si>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</si>
  <si>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</si>
  <si>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</si>
  <si>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</si>
  <si>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</si>
  <si>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</si>
  <si>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</si>
  <si>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</si>
  <si>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</si>
  <si>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</si>
  <si>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</si>
  <si>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</si>
  <si>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</si>
  <si>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</si>
  <si>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</si>
  <si>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</si>
  <si>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</si>
  <si>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 of the MidWest</t>
  </si>
  <si>
    <t>NEW ERA LIFE GRP</t>
  </si>
  <si>
    <t>00520</t>
  </si>
  <si>
    <t>2014</t>
  </si>
  <si>
    <t>11720 Katy Freeway Suite 1700 Houston, TX 77079</t>
  </si>
  <si>
    <t>351048733</t>
  </si>
  <si>
    <t>007148</t>
  </si>
  <si>
    <t>69698</t>
  </si>
  <si>
    <t>82564</t>
  </si>
  <si>
    <t>278</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</si>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</sst>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F59" sqref="F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851</v>
      </c>
      <c r="E5" s="106">
        <v>851</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11464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-586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718</v>
      </c>
      <c r="E12" s="106">
        <v>851</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6283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-357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14</v>
      </c>
      <c r="E31" s="110">
        <v>14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183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v>
      </c>
      <c r="E35" s="110">
        <v>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4</v>
      </c>
      <c r="E46" s="110">
        <v>4</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49</v>
      </c>
      <c r="E47" s="110">
        <v>49</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v>
      </c>
      <c r="E49" s="110">
        <v>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v>
      </c>
      <c r="E51" s="110">
        <v>35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448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v>
      </c>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59</v>
      </c>
      <c r="AU59" s="126"/>
      <c r="AV59" s="126"/>
      <c r="AW59" s="310"/>
    </row>
    <row r="60" spans="2:49" x14ac:dyDescent="0.2">
      <c r="B60" s="161" t="s">
        <v>276</v>
      </c>
      <c r="C60" s="62"/>
      <c r="D60" s="127">
        <v>1</v>
      </c>
      <c r="E60" s="128">
        <v>1</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4.916666666666667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topLeftCell="D1" activePane="topRight" state="frozen"/>
      <selection activeCell="B1" sqref="B1"/>
      <selection pane="topRight" activeCell="E6" sqref="E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851</v>
      </c>
      <c r="E5" s="118">
        <v>824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11398</v>
      </c>
      <c r="AU5" s="119"/>
      <c r="AV5" s="312"/>
      <c r="AW5" s="317"/>
    </row>
    <row r="6" spans="2:49" x14ac:dyDescent="0.2">
      <c r="B6" s="176" t="s">
        <v>279</v>
      </c>
      <c r="C6" s="133" t="s">
        <v>8</v>
      </c>
      <c r="D6" s="109">
        <v>27</v>
      </c>
      <c r="E6" s="110">
        <v>27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3413</v>
      </c>
      <c r="AU6" s="113"/>
      <c r="AV6" s="311"/>
      <c r="AW6" s="318"/>
    </row>
    <row r="7" spans="2:49" x14ac:dyDescent="0.2">
      <c r="B7" s="176" t="s">
        <v>280</v>
      </c>
      <c r="C7" s="133" t="s">
        <v>9</v>
      </c>
      <c r="D7" s="109">
        <v>27</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3249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6625</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1100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2350</v>
      </c>
      <c r="AU26" s="113"/>
      <c r="AV26" s="311"/>
      <c r="AW26" s="318"/>
    </row>
    <row r="27" spans="2:49" s="5" customFormat="1" ht="25.5" x14ac:dyDescent="0.2">
      <c r="B27" s="178" t="s">
        <v>85</v>
      </c>
      <c r="C27" s="133"/>
      <c r="D27" s="293"/>
      <c r="E27" s="110">
        <v>851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595</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2692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718</v>
      </c>
      <c r="E54" s="115">
        <v>851</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6283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D44" sqref="D44:E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416</v>
      </c>
      <c r="D5" s="118">
        <v>-6576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12365</v>
      </c>
      <c r="D6" s="110">
        <v>1205</v>
      </c>
      <c r="E6" s="115">
        <v>851</v>
      </c>
      <c r="F6" s="115">
        <f>+E6+D6+C6</f>
        <v>14421</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12365</v>
      </c>
      <c r="D12" s="115">
        <f t="shared" ref="D12:F12" si="0">+D6</f>
        <v>1205</v>
      </c>
      <c r="E12" s="115">
        <f t="shared" si="0"/>
        <v>851</v>
      </c>
      <c r="F12" s="115">
        <f t="shared" si="0"/>
        <v>14421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25545</v>
      </c>
      <c r="D15" s="118">
        <v>12834</v>
      </c>
      <c r="E15" s="106">
        <v>851</v>
      </c>
      <c r="F15" s="106">
        <f>+E15+D15+C15</f>
        <v>39230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v>209</v>
      </c>
      <c r="E16" s="115">
        <v>15</v>
      </c>
      <c r="F16" s="115">
        <f>+E16+D16+C16</f>
        <v>224</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25545</v>
      </c>
      <c r="D17" s="115">
        <f t="shared" ref="D17:F17" si="1">+D15-D16</f>
        <v>12625</v>
      </c>
      <c r="E17" s="115">
        <f t="shared" si="1"/>
        <v>836</v>
      </c>
      <c r="F17" s="115">
        <f t="shared" si="1"/>
        <v>39006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v>
      </c>
      <c r="D37" s="122">
        <v>7</v>
      </c>
      <c r="E37" s="256">
        <v>1</v>
      </c>
      <c r="F37" s="256">
        <v>20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+C12/C17</f>
        <v>0.48404775885691914</v>
      </c>
      <c r="D44" s="260">
        <f t="shared" ref="D44:E44" si="2">+D12/D17</f>
        <v>9.5445544554455447E-2</v>
      </c>
      <c r="E44" s="260">
        <f t="shared" si="2"/>
        <v>1.0179425837320575</v>
      </c>
      <c r="F44" s="260">
        <f>+F6/F17</f>
        <v>0.3697123519458545</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30" activePane="bottomRight" state="frozen"/>
      <selection activeCell="B1" sqref="B1"/>
      <selection pane="topRight" activeCell="B1" sqref="B1"/>
      <selection pane="bottomLeft" activeCell="B1" sqref="B1"/>
      <selection pane="bottomRight" activeCell="D134" sqref="D1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3"/>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2015-07-17T18:04:34Z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