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Statutory\THP 2015\THP MLR Files 2015\"/>
    </mc:Choice>
  </mc:AlternateContent>
  <workbookProtection lockStructure="1"/>
  <bookViews>
    <workbookView xWindow="0" yWindow="0" windowWidth="24000" windowHeight="97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O7" i="10" l="1"/>
  <c r="E4" i="16" l="1"/>
  <c r="D4" i="16"/>
  <c r="C4" i="16"/>
  <c r="P52" i="10"/>
  <c r="K52" i="10"/>
  <c r="K51" i="10"/>
  <c r="P47" i="10"/>
  <c r="P42" i="10"/>
  <c r="K48" i="10"/>
  <c r="K47" i="10"/>
  <c r="K42" i="10"/>
  <c r="N45" i="10"/>
  <c r="M45" i="10"/>
  <c r="J45" i="10"/>
  <c r="I45" i="10"/>
  <c r="K45" i="10"/>
  <c r="H45" i="10"/>
  <c r="P38" i="10"/>
  <c r="O38" i="10"/>
  <c r="F51" i="10"/>
  <c r="F48" i="10"/>
  <c r="F45" i="10"/>
  <c r="C45" i="10"/>
  <c r="F42" i="10"/>
  <c r="F38" i="10"/>
  <c r="O15" i="10"/>
  <c r="P15" i="10" s="1"/>
  <c r="P17" i="10" s="1"/>
  <c r="P16" i="10"/>
  <c r="O16" i="10"/>
  <c r="N17" i="10"/>
  <c r="M17" i="10"/>
  <c r="K17" i="10"/>
  <c r="J16" i="10"/>
  <c r="K16" i="10" s="1"/>
  <c r="J15" i="10"/>
  <c r="K15" i="10"/>
  <c r="I17" i="10"/>
  <c r="H17" i="10"/>
  <c r="F16" i="10"/>
  <c r="F17" i="10" s="1"/>
  <c r="F15" i="10"/>
  <c r="E16" i="10"/>
  <c r="E15" i="10"/>
  <c r="D17" i="10"/>
  <c r="C17" i="10"/>
  <c r="O17" i="10" l="1"/>
  <c r="J17" i="10"/>
  <c r="E17" i="10"/>
  <c r="J11" i="10"/>
  <c r="K11" i="10" s="1"/>
  <c r="J10" i="10"/>
  <c r="J7" i="10"/>
  <c r="J6" i="10"/>
  <c r="K6" i="10" s="1"/>
  <c r="O6" i="10"/>
  <c r="P7" i="10"/>
  <c r="P6" i="10"/>
  <c r="P12" i="10" s="1"/>
  <c r="P45" i="10" s="1"/>
  <c r="P48" i="10" s="1"/>
  <c r="P51" i="10" s="1"/>
  <c r="O12" i="10"/>
  <c r="O45" i="10" s="1"/>
  <c r="N12" i="10"/>
  <c r="M12" i="10"/>
  <c r="I12" i="10"/>
  <c r="H12" i="10"/>
  <c r="K7" i="10"/>
  <c r="F11" i="10"/>
  <c r="F10" i="10"/>
  <c r="F9" i="10"/>
  <c r="F8" i="10"/>
  <c r="F7" i="10"/>
  <c r="F6" i="10"/>
  <c r="F12" i="10" s="1"/>
  <c r="E11" i="10"/>
  <c r="E10" i="10"/>
  <c r="E12" i="10" s="1"/>
  <c r="E9" i="10"/>
  <c r="E8" i="10"/>
  <c r="E7" i="10"/>
  <c r="E6" i="10"/>
  <c r="D12" i="10"/>
  <c r="C12" i="10"/>
  <c r="AS60" i="4"/>
  <c r="AS28" i="4"/>
  <c r="T60" i="4"/>
  <c r="S60" i="4"/>
  <c r="R60" i="4"/>
  <c r="Q60" i="4"/>
  <c r="P60" i="4"/>
  <c r="P28" i="4"/>
  <c r="M60" i="4"/>
  <c r="O60" i="4"/>
  <c r="N60" i="4"/>
  <c r="L60" i="4"/>
  <c r="K60" i="4"/>
  <c r="J38" i="10" s="1"/>
  <c r="K38" i="10" s="1"/>
  <c r="J60" i="4"/>
  <c r="J28" i="4"/>
  <c r="I60" i="4"/>
  <c r="H60" i="4"/>
  <c r="G60" i="4"/>
  <c r="F60" i="4"/>
  <c r="E60" i="4"/>
  <c r="D60" i="4"/>
  <c r="AS12" i="4"/>
  <c r="T12" i="4"/>
  <c r="S12" i="4"/>
  <c r="R12" i="4"/>
  <c r="Q12" i="4"/>
  <c r="P12" i="4"/>
  <c r="O12" i="4"/>
  <c r="N12" i="4"/>
  <c r="M12" i="4"/>
  <c r="L12" i="4"/>
  <c r="K12" i="4"/>
  <c r="J12" i="4"/>
  <c r="I12" i="4"/>
  <c r="H12" i="4"/>
  <c r="G12" i="4"/>
  <c r="F12" i="4"/>
  <c r="E12" i="4"/>
  <c r="D12" i="4"/>
  <c r="AS5" i="4"/>
  <c r="T5" i="4"/>
  <c r="S5" i="4"/>
  <c r="R5" i="4"/>
  <c r="Q5" i="4"/>
  <c r="P5" i="4"/>
  <c r="O5" i="4"/>
  <c r="N5" i="4"/>
  <c r="M5" i="4"/>
  <c r="L5" i="4"/>
  <c r="K5" i="4"/>
  <c r="J5" i="4"/>
  <c r="I5" i="4"/>
  <c r="H5" i="4"/>
  <c r="G5" i="4"/>
  <c r="F5" i="4"/>
  <c r="E5" i="4"/>
  <c r="D5" i="4"/>
  <c r="AS54" i="18"/>
  <c r="T54" i="18"/>
  <c r="S54" i="18"/>
  <c r="R54" i="18"/>
  <c r="Q54" i="18"/>
  <c r="P54" i="18"/>
  <c r="O54" i="18"/>
  <c r="N54" i="18"/>
  <c r="M54" i="18"/>
  <c r="L54" i="18"/>
  <c r="K54" i="18"/>
  <c r="J54" i="18"/>
  <c r="I54" i="18"/>
  <c r="H54" i="18"/>
  <c r="G54" i="18"/>
  <c r="F54" i="18"/>
  <c r="E54" i="18"/>
  <c r="D54" i="18"/>
  <c r="J12" i="10" l="1"/>
  <c r="K10" i="10"/>
  <c r="K12"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<sst xmlns="http://schemas.openxmlformats.org/spreadsheetml/2006/main" count="567" uniqueCount="505">
  <si>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</si>
  <si>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</si>
  <si>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</si>
  <si>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</si>
  <si>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</si>
  <si>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</si>
  <si>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</si>
  <si>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</si>
  <si>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</si>
  <si>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</si>
  <si>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</si>
  <si>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</si>
  <si>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</si>
  <si>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</si>
  <si>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</si>
  <si>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</si>
  <si>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</si>
  <si>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</si>
  <si>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</si>
  <si>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</si>
  <si>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</si>
  <si>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</si>
  <si>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</si>
  <si>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</si>
  <si>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</si>
  <si>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</si>
  <si>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</si>
  <si>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</si>
  <si>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</si>
  <si>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</si>
  <si>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</si>
  <si>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</si>
  <si>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</si>
  <si>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</si>
  <si>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</si>
  <si>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</si>
  <si>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</si>
  <si>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</si>
  <si>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</si>
  <si>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</si>
  <si>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</si>
  <si>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</si>
  <si>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</si>
  <si>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</si>
  <si>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</si>
  <si>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</si>
  <si>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</si>
  <si>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</si>
  <si>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</si>
  <si>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</si>
  <si>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</si>
  <si>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</si>
  <si>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</si>
  <si>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</si>
  <si>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</si>
  <si>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</si>
  <si>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</si>
  <si>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</si>
  <si>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</si>
  <si>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</si>
  <si>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</si>
  <si>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</si>
  <si>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</si>
  <si>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</si>
  <si>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</si>
  <si>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</si>
  <si>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</si>
  <si>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</si>
  <si>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</si>
  <si>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</si>
  <si>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</si>
  <si>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</si>
  <si>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</si>
  <si>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</si>
  <si>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</si>
  <si>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</si>
  <si>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</si>
  <si>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</si>
  <si>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</si>
  <si>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</si>
  <si>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</si>
  <si>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</si>
  <si>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</si>
  <si>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</si>
  <si>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</si>
  <si>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</si>
  <si>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</si>
  <si>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</si>
  <si>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</si>
  <si>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</si>
  <si>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</si>
  <si>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</si>
  <si>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</si>
  <si>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</si>
  <si>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</si>
  <si>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</si>
  <si>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</si>
  <si>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</si>
  <si>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</si>
  <si>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</si>
  <si>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</si>
  <si>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</si>
  <si>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</si>
  <si>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</si>
  <si>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</si>
  <si>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</si>
  <si>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</si>
  <si>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</si>
  <si>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</si>
  <si>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</si>
  <si>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</si>
  <si>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</si>
  <si>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</si>
  <si>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</si>
  <si>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</si>
  <si>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</si>
  <si>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</si>
  <si>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</si>
  <si>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</si>
  <si>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</si>
  <si>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</si>
  <si>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</si>
  <si>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</si>
  <si>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</si>
  <si>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</si>
  <si>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</si>
  <si>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</si>
  <si>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</si>
  <si>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</si>
  <si>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</si>
  <si>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</si>
  <si>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</si>
  <si>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</si>
  <si>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</si>
  <si>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</si>
  <si>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</si>
  <si>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</si>
  <si>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</si>
  <si>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</si>
  <si>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</si>
  <si>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</si>
  <si>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</si>
  <si>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</si>
  <si>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</si>
  <si>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</si>
  <si>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</si>
  <si>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</si>
  <si>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</si>
  <si>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</si>
  <si>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</si>
  <si>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</si>
  <si>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</si>
  <si>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</si>
  <si>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</si>
  <si>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</si>
  <si>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</si>
  <si>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</si>
  <si>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</si>
  <si>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</si>
  <si>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</si>
  <si>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</si>
  <si>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</si>
  <si>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</si>
  <si>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</si>
  <si>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</si>
  <si>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</si>
  <si>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</si>
  <si>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</si>
  <si>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</si>
  <si>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</si>
  <si>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</si>
  <si>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</si>
  <si>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</si>
  <si>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</si>
  <si>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</si>
  <si>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</si>
  <si>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</si>
  <si>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</si>
  <si>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</si>
  <si>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</si>
  <si>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</si>
  <si>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</si>
  <si>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</si>
  <si>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</si>
  <si>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</si>
  <si>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</si>
  <si>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</si>
  <si>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</si>
  <si>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</si>
  <si>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</si>
  <si>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</si>
  <si>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</si>
  <si>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</si>
  <si>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</si>
  <si>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</si>
  <si>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</si>
  <si>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</si>
  <si>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</si>
  <si>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</si>
  <si>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</si>
  <si>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</si>
  <si>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</si>
  <si>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</si>
  <si>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</si>
  <si>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</si>
  <si>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</si>
  <si>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</si>
  <si>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</si>
  <si>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</si>
  <si>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</si>
  <si>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</si>
  <si>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</si>
  <si>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</si>
  <si>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</si>
  <si>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</si>
  <si>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</si>
  <si>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</si>
  <si>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</si>
  <si>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</si>
  <si>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</si>
  <si>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</si>
  <si>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</si>
  <si>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</si>
  <si>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</si>
  <si>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</si>
  <si>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</si>
  <si>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</si>
  <si>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</si>
  <si>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</si>
  <si>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</si>
  <si>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</si>
  <si>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</si>
  <si>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</si>
  <si>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</si>
  <si>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</si>
  <si>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</si>
  <si>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</si>
  <si>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</si>
  <si>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</si>
  <si>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</si>
  <si>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</si>
  <si>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</si>
  <si>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</si>
  <si>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</si>
  <si>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</si>
  <si>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</si>
  <si>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</si>
  <si>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</si>
  <si>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</si>
  <si>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</si>
  <si>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</si>
  <si>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</si>
  <si>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</si>
  <si>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</si>
  <si>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</si>
  <si>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</si>
  <si>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</si>
  <si>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</si>
  <si>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</si>
  <si>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</si>
  <si>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</si>
  <si>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</si>
  <si>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</si>
  <si>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</si>
  <si>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</si>
  <si>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</si>
  <si>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</si>
  <si>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</si>
  <si>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</si>
  <si>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</si>
  <si>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</si>
  <si>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</si>
  <si>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</si>
  <si>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</si>
  <si>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</si>
  <si>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</si>
  <si>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</si>
  <si>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</si>
  <si>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</si>
  <si>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</si>
  <si>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</si>
  <si>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</si>
  <si>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</si>
  <si>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</si>
  <si>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</si>
  <si>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</si>
  <si>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</si>
  <si>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</si>
  <si>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</si>
  <si>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</si>
  <si>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</si>
  <si>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</si>
  <si>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</si>
  <si>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</si>
  <si>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</si>
  <si>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</si>
  <si>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</si>
  <si>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</si>
  <si>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</si>
  <si>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</si>
  <si>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</si>
  <si>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</si>
  <si>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</si>
  <si>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</si>
  <si>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</si>
  <si>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</si>
  <si>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</si>
  <si>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</si>
  <si>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</si>
  <si>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</si>
  <si>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</si>
  <si>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</si>
  <si>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</si>
  <si>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</si>
  <si>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</si>
  <si>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</si>
  <si>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</si>
  <si>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</si>
  <si>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</si>
  <si>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</si>
  <si>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</si>
  <si>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</si>
  <si>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</si>
  <si>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</si>
  <si>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</si>
  <si>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</si>
  <si>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</si>
  <si>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</si>
  <si>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</si>
  <si>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</si>
  <si>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</si>
  <si>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</si>
  <si>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</si>
  <si>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</si>
  <si>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</si>
  <si>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</si>
  <si>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</si>
  <si>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</si>
  <si>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</si>
  <si>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</si>
  <si>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</si>
  <si>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</si>
  <si>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</si>
  <si>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</si>
  <si>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</si>
  <si>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</si>
  <si>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</si>
  <si>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</si>
  <si>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</si>
  <si>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</si>
  <si>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</si>
  <si>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</si>
  <si>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</si>
  <si>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</si>
  <si>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</si>
  <si>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</si>
  <si>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</si>
  <si>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</si>
  <si>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</si>
  <si>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</si>
  <si>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</si>
  <si>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</si>
  <si>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</si>
  <si>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</si>
  <si>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</si>
  <si>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</si>
  <si>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</si>
  <si>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</si>
  <si>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</si>
  <si>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</si>
  <si>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</si>
  <si>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</si>
  <si>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</si>
  <si>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</si>
  <si>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</si>
  <si>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</si>
  <si>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</si>
  <si>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</si>
  <si>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</si>
  <si>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</si>
  <si>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</si>
  <si>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</si>
  <si>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</si>
  <si>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</si>
  <si>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</si>
  <si>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</si>
  <si>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</si>
  <si>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</si>
  <si>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</si>
  <si>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</si>
  <si>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</si>
  <si>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</si>
  <si>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</si>
  <si>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</si>
  <si>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</si>
  <si>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</si>
  <si>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</si>
  <si>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</si>
  <si>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</si>
  <si>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</si>
  <si>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</si>
  <si>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</si>
  <si>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</si>
  <si>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</si>
  <si>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</si>
  <si>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</si>
  <si>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</si>
  <si>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</si>
  <si>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</si>
  <si>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</si>
  <si>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</si>
  <si>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</si>
  <si>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</si>
  <si>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</si>
  <si>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</si>
  <si>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</si>
  <si>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</si>
  <si>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</si>
  <si>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</si>
  <si>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</si>
  <si>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</si>
  <si>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</si>
  <si>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</si>
  <si>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</si>
  <si>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</si>
  <si>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</si>
  <si>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</si>
  <si>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</si>
  <si>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</si>
  <si>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</si>
  <si>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</si>
  <si>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</si>
  <si>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</si>
  <si>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</si>
  <si>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</si>
  <si>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</si>
  <si>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</si>
  <si>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</si>
  <si>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</si>
  <si>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</si>
  <si>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</si>
  <si>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</si>
  <si>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</si>
  <si>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</si>
  <si>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</si>
  <si>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</si>
  <si>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</si>
  <si>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</si>
  <si>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</si>
  <si>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</si>
  <si>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</si>
  <si>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</si>
  <si>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</si>
  <si>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</si>
  <si>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</si>
  <si>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</si>
  <si>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</si>
  <si>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</si>
  <si>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</si>
  <si>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</si>
  <si>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</si>
  <si>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</si>
  <si>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</si>
  <si>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</si>
  <si>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</si>
  <si>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</si>
  <si>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</si>
  <si>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</si>
  <si>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</si>
  <si>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</si>
  <si>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</si>
  <si>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</si>
  <si>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</si>
  <si>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</si>
  <si>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</si>
  <si>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</si>
  <si>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</si>
  <si>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</si>
  <si>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</si>
  <si>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</si>
  <si>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</si>
  <si>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</si>
  <si>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</si>
  <si>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</si>
  <si>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</si>
  <si>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</si>
  <si>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</si>
  <si>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</si>
  <si>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</si>
  <si>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</si>
  <si>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</si>
  <si>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</si>
  <si>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</si>
  <si>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</si>
  <si>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</si>
  <si>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</si>
  <si>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THP Insurance Company</t>
  </si>
  <si>
    <t>HEALTH PLAN GRP</t>
  </si>
  <si>
    <t>01297</t>
  </si>
  <si>
    <t>2015</t>
  </si>
  <si>
    <t>52160 National Road East St. Clairsville, WV 43950</t>
  </si>
  <si>
    <t>550765726</t>
  </si>
  <si>
    <t>60016</t>
  </si>
  <si>
    <t>98810</t>
  </si>
  <si>
    <t>370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</si>
</sst>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9"/>
      <tableStyleElement type="secondRowStripe" dxfId="598"/>
      <tableStyleElement type="firstColumnStripe" dxfId="597"/>
      <tableStyleElement type="secondColumnStripe" dxfId="5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0" t="s">
        <v>504</v>
      </c>
      <c r="B4" s="147" t="s">
        <v>45</v>
      </c>
      <c r="C4" s="479" t="s">
        <v>496</v>
      </c>
    </row>
    <row r="5" spans="1:6" x14ac:dyDescent="0.2">
      <c r="B5" s="147" t="s">
        <v>215</v>
      </c>
      <c r="C5" s="479" t="s">
        <v>497</v>
      </c>
    </row>
    <row r="6" spans="1:6" x14ac:dyDescent="0.2">
      <c r="B6" s="147" t="s">
        <v>216</v>
      </c>
      <c r="C6" s="479" t="s">
        <v>501</v>
      </c>
    </row>
    <row r="7" spans="1:6" x14ac:dyDescent="0.2">
      <c r="B7" s="147" t="s">
        <v>128</v>
      </c>
      <c r="C7" s="479"/>
    </row>
    <row r="8" spans="1:6" x14ac:dyDescent="0.2">
      <c r="B8" s="147" t="s">
        <v>36</v>
      </c>
      <c r="C8" s="479" t="s">
        <v>498</v>
      </c>
    </row>
    <row r="9" spans="1:6" x14ac:dyDescent="0.2">
      <c r="B9" s="147" t="s">
        <v>41</v>
      </c>
      <c r="C9" s="479" t="s">
        <v>502</v>
      </c>
    </row>
    <row r="10" spans="1:6" x14ac:dyDescent="0.2">
      <c r="B10" s="147" t="s">
        <v>58</v>
      </c>
      <c r="C10" s="479" t="s">
        <v>496</v>
      </c>
    </row>
    <row r="11" spans="1:6" x14ac:dyDescent="0.2">
      <c r="B11" s="147" t="s">
        <v>349</v>
      </c>
      <c r="C11" s="479" t="s">
        <v>503</v>
      </c>
    </row>
    <row r="12" spans="1:6" x14ac:dyDescent="0.2">
      <c r="B12" s="147" t="s">
        <v>35</v>
      </c>
      <c r="C12" s="479" t="s">
        <v>176</v>
      </c>
    </row>
    <row r="13" spans="1:6" x14ac:dyDescent="0.2">
      <c r="B13" s="147" t="s">
        <v>50</v>
      </c>
      <c r="C13" s="479" t="s">
        <v>176</v>
      </c>
    </row>
    <row r="14" spans="1:6" x14ac:dyDescent="0.2">
      <c r="B14" s="147" t="s">
        <v>51</v>
      </c>
      <c r="C14" s="479" t="s">
        <v>500</v>
      </c>
    </row>
    <row r="15" spans="1:6" x14ac:dyDescent="0.2">
      <c r="B15" s="147" t="s">
        <v>217</v>
      </c>
      <c r="C15" s="479" t="s">
        <v>135</v>
      </c>
    </row>
    <row r="16" spans="1:6" x14ac:dyDescent="0.2">
      <c r="B16" s="147" t="s">
        <v>434</v>
      </c>
      <c r="C16" s="478"/>
    </row>
    <row r="17" spans="1:3" x14ac:dyDescent="0.2">
      <c r="B17" s="148" t="s">
        <v>219</v>
      </c>
      <c r="C17" s="481" t="s">
        <v>135</v>
      </c>
    </row>
    <row r="18" spans="1:3" x14ac:dyDescent="0.2">
      <c r="B18" s="147" t="s">
        <v>218</v>
      </c>
      <c r="C18" s="479" t="s">
        <v>135</v>
      </c>
    </row>
    <row r="19" spans="1:3" x14ac:dyDescent="0.2">
      <c r="A19" s="162"/>
      <c r="B19" s="149" t="s">
        <v>53</v>
      </c>
      <c r="C19" s="479"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M60" sqref="M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0</v>
      </c>
      <c r="E5" s="212">
        <f>+'Pt 2 Premium and Claims'!E5+'Pt 2 Premium and Claims'!E6-'Pt 2 Premium and Claims'!E7-'Pt 2 Premium and Claims'!E13+'Pt 2 Premium and Claims'!E14+'Pt 2 Premium and Claims'!E15+'Pt 2 Premium and Claims'!E16+'Pt 2 Premium and Claims'!E17</f>
        <v>0</v>
      </c>
      <c r="F5" s="212">
        <f>+'Pt 2 Premium and Claims'!F5+'Pt 2 Premium and Claims'!F6-'Pt 2 Premium and Claims'!F7-'Pt 2 Premium and Claims'!F13+'Pt 2 Premium and Claims'!F14+'Pt 2 Premium and Claims'!F15+'Pt 2 Premium and Claims'!F16+'Pt 2 Premium and Claims'!F17</f>
        <v>0</v>
      </c>
      <c r="G5" s="212">
        <f>+'Pt 2 Premium and Claims'!G5+'Pt 2 Premium and Claims'!G6-'Pt 2 Premium and Claims'!G7-'Pt 2 Premium and Claims'!G13+'Pt 2 Premium and Claims'!G14+'Pt 2 Premium and Claims'!G15+'Pt 2 Premium and Claims'!G16+'Pt 2 Premium and Claims'!G17</f>
        <v>0</v>
      </c>
      <c r="H5" s="212">
        <f>+'Pt 2 Premium and Claims'!H5+'Pt 2 Premium and Claims'!H6-'Pt 2 Premium and Claims'!H7-'Pt 2 Premium and Claims'!H13+'Pt 2 Premium and Claims'!H14+'Pt 2 Premium and Claims'!H15+'Pt 2 Premium and Claims'!H16+'Pt 2 Premium and Claims'!H17</f>
        <v>0</v>
      </c>
      <c r="I5" s="212">
        <f>+'Pt 2 Premium and Claims'!I5+'Pt 2 Premium and Claims'!I6-'Pt 2 Premium and Claims'!I7-'Pt 2 Premium and Claims'!I13+'Pt 2 Premium and Claims'!I14+'Pt 2 Premium and Claims'!I15+'Pt 2 Premium and Claims'!I16+'Pt 2 Premium and Claims'!I17</f>
        <v>0</v>
      </c>
      <c r="J5" s="212">
        <f>+'Pt 2 Premium and Claims'!J5+'Pt 2 Premium and Claims'!J6-'Pt 2 Premium and Claims'!J7-'Pt 2 Premium and Claims'!J13+'Pt 2 Premium and Claims'!J14+'Pt 2 Premium and Claims'!J15+'Pt 2 Premium and Claims'!J16+'Pt 2 Premium and Claims'!J17</f>
        <v>2875805.1</v>
      </c>
      <c r="K5" s="212">
        <f>+'Pt 2 Premium and Claims'!K5+'Pt 2 Premium and Claims'!K6-'Pt 2 Premium and Claims'!K7-'Pt 2 Premium and Claims'!K13+'Pt 2 Premium and Claims'!K14+'Pt 2 Premium and Claims'!K15+'Pt 2 Premium and Claims'!K16+'Pt 2 Premium and Claims'!K17</f>
        <v>2875805</v>
      </c>
      <c r="L5" s="212">
        <f>+'Pt 2 Premium and Claims'!L5+'Pt 2 Premium and Claims'!L6-'Pt 2 Premium and Claims'!L7-'Pt 2 Premium and Claims'!L13+'Pt 2 Premium and Claims'!L14+'Pt 2 Premium and Claims'!L15+'Pt 2 Premium and Claims'!L16+'Pt 2 Premium and Claims'!L17</f>
        <v>0</v>
      </c>
      <c r="M5" s="212">
        <f>+'Pt 2 Premium and Claims'!M5+'Pt 2 Premium and Claims'!M6-'Pt 2 Premium and Claims'!M7-'Pt 2 Premium and Claims'!M13+'Pt 2 Premium and Claims'!M14+'Pt 2 Premium and Claims'!M15+'Pt 2 Premium and Claims'!M16+'Pt 2 Premium and Claims'!M17</f>
        <v>0</v>
      </c>
      <c r="N5" s="212">
        <f>+'Pt 2 Premium and Claims'!N5+'Pt 2 Premium and Claims'!N6-'Pt 2 Premium and Claims'!N7-'Pt 2 Premium and Claims'!N13+'Pt 2 Premium and Claims'!N14+'Pt 2 Premium and Claims'!N15+'Pt 2 Premium and Claims'!N16+'Pt 2 Premium and Claims'!N17</f>
        <v>0</v>
      </c>
      <c r="O5" s="212">
        <f>+'Pt 2 Premium and Claims'!O5+'Pt 2 Premium and Claims'!O6-'Pt 2 Premium and Claims'!O7-'Pt 2 Premium and Claims'!O13+'Pt 2 Premium and Claims'!O14+'Pt 2 Premium and Claims'!O15+'Pt 2 Premium and Claims'!O16+'Pt 2 Premium and Claims'!O17</f>
        <v>0</v>
      </c>
      <c r="P5" s="212">
        <f>+'Pt 2 Premium and Claims'!P5+'Pt 2 Premium and Claims'!P6-'Pt 2 Premium and Claims'!P7-'Pt 2 Premium and Claims'!P13+'Pt 2 Premium and Claims'!P14+'Pt 2 Premium and Claims'!P15+'Pt 2 Premium and Claims'!P16+'Pt 2 Premium and Claims'!P17</f>
        <v>15581206</v>
      </c>
      <c r="Q5" s="212">
        <f>+'Pt 2 Premium and Claims'!Q5+'Pt 2 Premium and Claims'!Q6-'Pt 2 Premium and Claims'!Q7-'Pt 2 Premium and Claims'!Q13+'Pt 2 Premium and Claims'!Q14+'Pt 2 Premium and Claims'!Q15+'Pt 2 Premium and Claims'!Q16+'Pt 2 Premium and Claims'!Q17</f>
        <v>15581206</v>
      </c>
      <c r="R5" s="212">
        <f>+'Pt 2 Premium and Claims'!R5+'Pt 2 Premium and Claims'!R6-'Pt 2 Premium and Claims'!R7-'Pt 2 Premium and Claims'!R13+'Pt 2 Premium and Claims'!R14+'Pt 2 Premium and Claims'!R15+'Pt 2 Premium and Claims'!R16+'Pt 2 Premium and Claims'!R17</f>
        <v>0</v>
      </c>
      <c r="S5" s="212">
        <f>+'Pt 2 Premium and Claims'!S5+'Pt 2 Premium and Claims'!S6-'Pt 2 Premium and Claims'!S7-'Pt 2 Premium and Claims'!S13+'Pt 2 Premium and Claims'!S14+'Pt 2 Premium and Claims'!S15+'Pt 2 Premium and Claims'!S16+'Pt 2 Premium and Claims'!S17</f>
        <v>0</v>
      </c>
      <c r="T5" s="212">
        <f>+'Pt 2 Premium and Claims'!T5+'Pt 2 Premium and Claims'!T6-'Pt 2 Premium and Claims'!T7-'Pt 2 Premium and Claims'!T13+'Pt 2 Premium and Claims'!T14+'Pt 2 Premium and Claims'!T15+'Pt 2 Premium and Claims'!T16+'Pt 2 Premium and Claims'!T17</f>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f>+'Pt 2 Premium and Claims'!AS5+'Pt 2 Premium and Claims'!AS6-'Pt 2 Premium and Claims'!AS7-'Pt 2 Premium and Claims'!AS13+'Pt 2 Premium and Claims'!AS14+'Pt 2 Premium and Claims'!AS15+'Pt 2 Premium and Claims'!AS16+'Pt 2 Premium and Claims'!AS17</f>
        <v>4256644</v>
      </c>
      <c r="AT5" s="214"/>
      <c r="AU5" s="214"/>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c r="AV7" s="290"/>
      <c r="AW7" s="297"/>
    </row>
    <row r="8" spans="1:49" ht="25.5" x14ac:dyDescent="0.2">
      <c r="B8" s="239" t="s">
        <v>225</v>
      </c>
      <c r="C8" s="203" t="s">
        <v>59</v>
      </c>
      <c r="D8" s="216">
        <v>0</v>
      </c>
      <c r="E8" s="268"/>
      <c r="F8" s="269"/>
      <c r="G8" s="269"/>
      <c r="H8" s="269"/>
      <c r="I8" s="272"/>
      <c r="J8" s="216">
        <v>0</v>
      </c>
      <c r="K8" s="268"/>
      <c r="L8" s="269"/>
      <c r="M8" s="269"/>
      <c r="N8" s="269"/>
      <c r="O8" s="272"/>
      <c r="P8" s="216">
        <v>-82707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-3848</v>
      </c>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2">
        <f>+'Pt 2 Premium and Claims'!E54</f>
        <v>0</v>
      </c>
      <c r="F12" s="212">
        <f>+'Pt 2 Premium and Claims'!F54</f>
        <v>0</v>
      </c>
      <c r="G12" s="212">
        <f>+'Pt 2 Premium and Claims'!G54</f>
        <v>0</v>
      </c>
      <c r="H12" s="212">
        <f>+'Pt 2 Premium and Claims'!H54</f>
        <v>0</v>
      </c>
      <c r="I12" s="212">
        <f>+'Pt 2 Premium and Claims'!I54</f>
        <v>0</v>
      </c>
      <c r="J12" s="212">
        <f>+'Pt 2 Premium and Claims'!J54</f>
        <v>2190633</v>
      </c>
      <c r="K12" s="212">
        <f>+'Pt 2 Premium and Claims'!K54</f>
        <v>2190633</v>
      </c>
      <c r="L12" s="212">
        <f>+'Pt 2 Premium and Claims'!L54</f>
        <v>0</v>
      </c>
      <c r="M12" s="212">
        <f>+'Pt 2 Premium and Claims'!M54</f>
        <v>0</v>
      </c>
      <c r="N12" s="212">
        <f>+'Pt 2 Premium and Claims'!N54</f>
        <v>0</v>
      </c>
      <c r="O12" s="212">
        <f>+'Pt 2 Premium and Claims'!O54</f>
        <v>0</v>
      </c>
      <c r="P12" s="212">
        <f>+'Pt 2 Premium and Claims'!P54</f>
        <v>14831314</v>
      </c>
      <c r="Q12" s="212">
        <f>+'Pt 2 Premium and Claims'!Q54</f>
        <v>14831314</v>
      </c>
      <c r="R12" s="212">
        <f>+'Pt 2 Premium and Claims'!R54</f>
        <v>0</v>
      </c>
      <c r="S12" s="212">
        <f>+'Pt 2 Premium and Claims'!S54</f>
        <v>0</v>
      </c>
      <c r="T12" s="212">
        <f>+'Pt 2 Premium and Claims'!T54</f>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f>+'Pt 2 Premium and Claims'!AS54</f>
        <v>3702086</v>
      </c>
      <c r="AT12" s="214"/>
      <c r="AU12" s="214"/>
      <c r="AV12" s="291"/>
      <c r="AW12" s="296"/>
    </row>
    <row r="13" spans="1:49" ht="25.5" x14ac:dyDescent="0.2">
      <c r="B13" s="239" t="s">
        <v>230</v>
      </c>
      <c r="C13" s="203" t="s">
        <v>37</v>
      </c>
      <c r="D13" s="216">
        <v>0</v>
      </c>
      <c r="E13" s="217">
        <v>0</v>
      </c>
      <c r="F13" s="217">
        <v>0</v>
      </c>
      <c r="G13" s="268"/>
      <c r="H13" s="269"/>
      <c r="I13" s="216">
        <v>0</v>
      </c>
      <c r="J13" s="216">
        <v>293871</v>
      </c>
      <c r="K13" s="217">
        <v>293871</v>
      </c>
      <c r="L13" s="217">
        <v>0</v>
      </c>
      <c r="M13" s="268"/>
      <c r="N13" s="269"/>
      <c r="O13" s="216">
        <v>0</v>
      </c>
      <c r="P13" s="216">
        <v>1989605</v>
      </c>
      <c r="Q13" s="217">
        <v>1989605</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200943</v>
      </c>
      <c r="AT13" s="220"/>
      <c r="AU13" s="220"/>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c r="AU25" s="220"/>
      <c r="AV25" s="220"/>
      <c r="AW25" s="297"/>
    </row>
    <row r="26" spans="1:49" s="5" customFormat="1" x14ac:dyDescent="0.2">
      <c r="A26" s="35"/>
      <c r="B26" s="242" t="s">
        <v>242</v>
      </c>
      <c r="C26" s="203"/>
      <c r="D26" s="396">
        <v>0</v>
      </c>
      <c r="E26" s="397">
        <v>0</v>
      </c>
      <c r="F26" s="397">
        <v>0</v>
      </c>
      <c r="G26" s="397">
        <v>0</v>
      </c>
      <c r="H26" s="397">
        <v>0</v>
      </c>
      <c r="I26" s="396">
        <v>0</v>
      </c>
      <c r="J26" s="216">
        <v>1208</v>
      </c>
      <c r="K26" s="217">
        <v>1208</v>
      </c>
      <c r="L26" s="397">
        <v>0</v>
      </c>
      <c r="M26" s="397">
        <v>0</v>
      </c>
      <c r="N26" s="397">
        <v>0</v>
      </c>
      <c r="O26" s="396">
        <v>0</v>
      </c>
      <c r="P26" s="216">
        <v>7133</v>
      </c>
      <c r="Q26" s="217">
        <v>7133</v>
      </c>
      <c r="R26" s="397">
        <v>0</v>
      </c>
      <c r="S26" s="397">
        <v>0</v>
      </c>
      <c r="T26" s="39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685</v>
      </c>
      <c r="AT26" s="220"/>
      <c r="AU26" s="220"/>
      <c r="AV26" s="220"/>
      <c r="AW26" s="297"/>
    </row>
    <row r="27" spans="1:49" s="5" customFormat="1" x14ac:dyDescent="0.2">
      <c r="B27" s="242" t="s">
        <v>243</v>
      </c>
      <c r="C27" s="203"/>
      <c r="D27" s="396">
        <v>0</v>
      </c>
      <c r="E27" s="397">
        <v>0</v>
      </c>
      <c r="F27" s="397">
        <v>0</v>
      </c>
      <c r="G27" s="397">
        <v>0</v>
      </c>
      <c r="H27" s="397">
        <v>0</v>
      </c>
      <c r="I27" s="396">
        <v>0</v>
      </c>
      <c r="J27" s="216">
        <v>36194</v>
      </c>
      <c r="K27" s="217">
        <v>36194</v>
      </c>
      <c r="L27" s="397">
        <v>0</v>
      </c>
      <c r="M27" s="397">
        <v>0</v>
      </c>
      <c r="N27" s="397">
        <v>0</v>
      </c>
      <c r="O27" s="396">
        <v>0</v>
      </c>
      <c r="P27" s="216">
        <v>213797</v>
      </c>
      <c r="Q27" s="217">
        <v>213797</v>
      </c>
      <c r="R27" s="397">
        <v>0</v>
      </c>
      <c r="S27" s="397">
        <v>0</v>
      </c>
      <c r="T27" s="39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20545</v>
      </c>
      <c r="AT27" s="220"/>
      <c r="AU27" s="220"/>
      <c r="AV27" s="293"/>
      <c r="AW27" s="297"/>
    </row>
    <row r="28" spans="1:49" s="5" customFormat="1" x14ac:dyDescent="0.2">
      <c r="A28" s="35"/>
      <c r="B28" s="242" t="s">
        <v>244</v>
      </c>
      <c r="C28" s="203"/>
      <c r="D28" s="396">
        <v>0</v>
      </c>
      <c r="E28" s="397">
        <v>0</v>
      </c>
      <c r="F28" s="397">
        <v>0</v>
      </c>
      <c r="G28" s="397">
        <v>0</v>
      </c>
      <c r="H28" s="397">
        <v>0</v>
      </c>
      <c r="I28" s="396">
        <v>0</v>
      </c>
      <c r="J28" s="216">
        <f>24864+11</f>
        <v>24875</v>
      </c>
      <c r="K28" s="217">
        <v>24875</v>
      </c>
      <c r="L28" s="397">
        <v>0</v>
      </c>
      <c r="M28" s="397">
        <v>0</v>
      </c>
      <c r="N28" s="397">
        <v>0</v>
      </c>
      <c r="O28" s="396">
        <v>0</v>
      </c>
      <c r="P28" s="216">
        <f>146872+66</f>
        <v>146938</v>
      </c>
      <c r="Q28" s="217">
        <v>146938</v>
      </c>
      <c r="R28" s="397">
        <v>0</v>
      </c>
      <c r="S28" s="397">
        <v>0</v>
      </c>
      <c r="T28" s="39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f>14114+6</f>
        <v>14120</v>
      </c>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396">
        <v>0</v>
      </c>
      <c r="E30" s="397">
        <v>0</v>
      </c>
      <c r="F30" s="397">
        <v>0</v>
      </c>
      <c r="G30" s="397">
        <v>0</v>
      </c>
      <c r="H30" s="397">
        <v>0</v>
      </c>
      <c r="I30" s="396">
        <v>0</v>
      </c>
      <c r="J30" s="216">
        <v>0</v>
      </c>
      <c r="K30" s="217">
        <v>0</v>
      </c>
      <c r="L30" s="397">
        <v>0</v>
      </c>
      <c r="M30" s="397">
        <v>0</v>
      </c>
      <c r="N30" s="397">
        <v>0</v>
      </c>
      <c r="O30" s="396">
        <v>0</v>
      </c>
      <c r="P30" s="216">
        <v>0</v>
      </c>
      <c r="Q30" s="217">
        <v>0</v>
      </c>
      <c r="R30" s="397">
        <v>0</v>
      </c>
      <c r="S30" s="397">
        <v>0</v>
      </c>
      <c r="T30" s="39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c r="AV30" s="220"/>
      <c r="AW30" s="297"/>
    </row>
    <row r="31" spans="1:49" x14ac:dyDescent="0.2">
      <c r="B31" s="242" t="s">
        <v>247</v>
      </c>
      <c r="C31" s="203"/>
      <c r="D31" s="396">
        <v>0</v>
      </c>
      <c r="E31" s="397">
        <v>0</v>
      </c>
      <c r="F31" s="397">
        <v>0</v>
      </c>
      <c r="G31" s="397">
        <v>0</v>
      </c>
      <c r="H31" s="397">
        <v>0</v>
      </c>
      <c r="I31" s="396">
        <v>0</v>
      </c>
      <c r="J31" s="216">
        <v>100140</v>
      </c>
      <c r="K31" s="217">
        <v>100140</v>
      </c>
      <c r="L31" s="397">
        <v>0</v>
      </c>
      <c r="M31" s="397">
        <v>0</v>
      </c>
      <c r="N31" s="397">
        <v>0</v>
      </c>
      <c r="O31" s="396">
        <v>0</v>
      </c>
      <c r="P31" s="216">
        <v>591518</v>
      </c>
      <c r="Q31" s="217">
        <v>591518</v>
      </c>
      <c r="R31" s="397">
        <v>0</v>
      </c>
      <c r="S31" s="397">
        <v>0</v>
      </c>
      <c r="T31" s="39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c r="AV31" s="220"/>
      <c r="AW31" s="297"/>
    </row>
    <row r="32" spans="1:49" ht="13.9" customHeight="1" x14ac:dyDescent="0.2">
      <c r="B32" s="242" t="s">
        <v>248</v>
      </c>
      <c r="C32" s="203" t="s">
        <v>82</v>
      </c>
      <c r="D32" s="396">
        <v>0</v>
      </c>
      <c r="E32" s="397">
        <v>0</v>
      </c>
      <c r="F32" s="397">
        <v>0</v>
      </c>
      <c r="G32" s="397">
        <v>0</v>
      </c>
      <c r="H32" s="397">
        <v>0</v>
      </c>
      <c r="I32" s="396">
        <v>0</v>
      </c>
      <c r="J32" s="216">
        <v>0</v>
      </c>
      <c r="K32" s="217">
        <v>0</v>
      </c>
      <c r="L32" s="397">
        <v>0</v>
      </c>
      <c r="M32" s="397">
        <v>0</v>
      </c>
      <c r="N32" s="397">
        <v>0</v>
      </c>
      <c r="O32" s="396">
        <v>0</v>
      </c>
      <c r="P32" s="216">
        <v>0</v>
      </c>
      <c r="Q32" s="217">
        <v>0</v>
      </c>
      <c r="R32" s="397">
        <v>0</v>
      </c>
      <c r="S32" s="397">
        <v>0</v>
      </c>
      <c r="T32" s="39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396">
        <v>0</v>
      </c>
      <c r="E34" s="397">
        <v>0</v>
      </c>
      <c r="F34" s="397">
        <v>0</v>
      </c>
      <c r="G34" s="397">
        <v>0</v>
      </c>
      <c r="H34" s="397">
        <v>0</v>
      </c>
      <c r="I34" s="396">
        <v>0</v>
      </c>
      <c r="J34" s="216">
        <v>0</v>
      </c>
      <c r="K34" s="217">
        <v>0</v>
      </c>
      <c r="L34" s="397">
        <v>0</v>
      </c>
      <c r="M34" s="397">
        <v>0</v>
      </c>
      <c r="N34" s="397">
        <v>0</v>
      </c>
      <c r="O34" s="396">
        <v>0</v>
      </c>
      <c r="P34" s="216">
        <v>0</v>
      </c>
      <c r="Q34" s="217">
        <v>0</v>
      </c>
      <c r="R34" s="397">
        <v>0</v>
      </c>
      <c r="S34" s="397">
        <v>0</v>
      </c>
      <c r="T34" s="39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396">
        <v>0</v>
      </c>
      <c r="E35" s="397">
        <v>0</v>
      </c>
      <c r="F35" s="397">
        <v>0</v>
      </c>
      <c r="G35" s="397">
        <v>0</v>
      </c>
      <c r="H35" s="397">
        <v>0</v>
      </c>
      <c r="I35" s="396">
        <v>0</v>
      </c>
      <c r="J35" s="216">
        <v>0</v>
      </c>
      <c r="K35" s="217">
        <v>0</v>
      </c>
      <c r="L35" s="397">
        <v>0</v>
      </c>
      <c r="M35" s="397">
        <v>0</v>
      </c>
      <c r="N35" s="397">
        <v>0</v>
      </c>
      <c r="O35" s="396">
        <v>0</v>
      </c>
      <c r="P35" s="216">
        <v>0</v>
      </c>
      <c r="Q35" s="217">
        <v>0</v>
      </c>
      <c r="R35" s="397">
        <v>0</v>
      </c>
      <c r="S35" s="397">
        <v>0</v>
      </c>
      <c r="T35" s="39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c r="AV35" s="220"/>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396">
        <v>0</v>
      </c>
      <c r="E37" s="397">
        <v>0</v>
      </c>
      <c r="F37" s="397">
        <v>0</v>
      </c>
      <c r="G37" s="397">
        <v>0</v>
      </c>
      <c r="H37" s="397">
        <v>0</v>
      </c>
      <c r="I37" s="396">
        <v>0</v>
      </c>
      <c r="J37" s="224">
        <v>3115</v>
      </c>
      <c r="K37" s="225">
        <v>3115</v>
      </c>
      <c r="L37" s="397">
        <v>0</v>
      </c>
      <c r="M37" s="397">
        <v>0</v>
      </c>
      <c r="N37" s="397">
        <v>0</v>
      </c>
      <c r="O37" s="396">
        <v>0</v>
      </c>
      <c r="P37" s="224">
        <v>18400</v>
      </c>
      <c r="Q37" s="225">
        <v>18400</v>
      </c>
      <c r="R37" s="397">
        <v>0</v>
      </c>
      <c r="S37" s="397">
        <v>0</v>
      </c>
      <c r="T37" s="397">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8708</v>
      </c>
      <c r="AT37" s="226"/>
      <c r="AU37" s="226"/>
      <c r="AV37" s="226"/>
      <c r="AW37" s="296"/>
    </row>
    <row r="38" spans="1:49" x14ac:dyDescent="0.2">
      <c r="B38" s="239" t="s">
        <v>254</v>
      </c>
      <c r="C38" s="203" t="s">
        <v>16</v>
      </c>
      <c r="D38" s="396">
        <v>0</v>
      </c>
      <c r="E38" s="397">
        <v>0</v>
      </c>
      <c r="F38" s="397">
        <v>0</v>
      </c>
      <c r="G38" s="397">
        <v>0</v>
      </c>
      <c r="H38" s="397">
        <v>0</v>
      </c>
      <c r="I38" s="396">
        <v>0</v>
      </c>
      <c r="J38" s="216">
        <v>1070</v>
      </c>
      <c r="K38" s="217">
        <v>1070</v>
      </c>
      <c r="L38" s="397">
        <v>0</v>
      </c>
      <c r="M38" s="397">
        <v>0</v>
      </c>
      <c r="N38" s="397">
        <v>0</v>
      </c>
      <c r="O38" s="396">
        <v>0</v>
      </c>
      <c r="P38" s="216">
        <v>6322</v>
      </c>
      <c r="Q38" s="217">
        <v>6322</v>
      </c>
      <c r="R38" s="397">
        <v>0</v>
      </c>
      <c r="S38" s="397">
        <v>0</v>
      </c>
      <c r="T38" s="39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2992</v>
      </c>
      <c r="AT38" s="220"/>
      <c r="AU38" s="220"/>
      <c r="AV38" s="220"/>
      <c r="AW38" s="297"/>
    </row>
    <row r="39" spans="1:49" x14ac:dyDescent="0.2">
      <c r="B39" s="242" t="s">
        <v>255</v>
      </c>
      <c r="C39" s="203" t="s">
        <v>17</v>
      </c>
      <c r="D39" s="396">
        <v>0</v>
      </c>
      <c r="E39" s="397">
        <v>0</v>
      </c>
      <c r="F39" s="397">
        <v>0</v>
      </c>
      <c r="G39" s="397">
        <v>0</v>
      </c>
      <c r="H39" s="397">
        <v>0</v>
      </c>
      <c r="I39" s="396">
        <v>0</v>
      </c>
      <c r="J39" s="216">
        <v>660</v>
      </c>
      <c r="K39" s="217">
        <v>660</v>
      </c>
      <c r="L39" s="397">
        <v>0</v>
      </c>
      <c r="M39" s="397">
        <v>0</v>
      </c>
      <c r="N39" s="397">
        <v>0</v>
      </c>
      <c r="O39" s="396">
        <v>0</v>
      </c>
      <c r="P39" s="216">
        <v>3899</v>
      </c>
      <c r="Q39" s="217">
        <v>3899</v>
      </c>
      <c r="R39" s="397">
        <v>0</v>
      </c>
      <c r="S39" s="397">
        <v>0</v>
      </c>
      <c r="T39" s="39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1845</v>
      </c>
      <c r="AT39" s="220"/>
      <c r="AU39" s="220"/>
      <c r="AV39" s="220"/>
      <c r="AW39" s="297"/>
    </row>
    <row r="40" spans="1:49" x14ac:dyDescent="0.2">
      <c r="B40" s="242" t="s">
        <v>256</v>
      </c>
      <c r="C40" s="203" t="s">
        <v>38</v>
      </c>
      <c r="D40" s="396">
        <v>0</v>
      </c>
      <c r="E40" s="397">
        <v>0</v>
      </c>
      <c r="F40" s="397">
        <v>0</v>
      </c>
      <c r="G40" s="397">
        <v>0</v>
      </c>
      <c r="H40" s="397">
        <v>0</v>
      </c>
      <c r="I40" s="396">
        <v>0</v>
      </c>
      <c r="J40" s="216">
        <v>1234</v>
      </c>
      <c r="K40" s="217">
        <v>1234</v>
      </c>
      <c r="L40" s="397">
        <v>0</v>
      </c>
      <c r="M40" s="397">
        <v>0</v>
      </c>
      <c r="N40" s="397">
        <v>0</v>
      </c>
      <c r="O40" s="396">
        <v>0</v>
      </c>
      <c r="P40" s="216">
        <v>7291</v>
      </c>
      <c r="Q40" s="217">
        <v>7291</v>
      </c>
      <c r="R40" s="397">
        <v>0</v>
      </c>
      <c r="S40" s="397">
        <v>0</v>
      </c>
      <c r="T40" s="39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3451</v>
      </c>
      <c r="AT40" s="220"/>
      <c r="AU40" s="220"/>
      <c r="AV40" s="220"/>
      <c r="AW40" s="297"/>
    </row>
    <row r="41" spans="1:49" s="5" customFormat="1" ht="25.5" x14ac:dyDescent="0.2">
      <c r="A41" s="35"/>
      <c r="B41" s="242" t="s">
        <v>257</v>
      </c>
      <c r="C41" s="203" t="s">
        <v>129</v>
      </c>
      <c r="D41" s="396">
        <v>0</v>
      </c>
      <c r="E41" s="397">
        <v>0</v>
      </c>
      <c r="F41" s="397">
        <v>0</v>
      </c>
      <c r="G41" s="397">
        <v>0</v>
      </c>
      <c r="H41" s="397">
        <v>0</v>
      </c>
      <c r="I41" s="396">
        <v>0</v>
      </c>
      <c r="J41" s="216">
        <v>602</v>
      </c>
      <c r="K41" s="217">
        <v>602</v>
      </c>
      <c r="L41" s="397">
        <v>0</v>
      </c>
      <c r="M41" s="397">
        <v>0</v>
      </c>
      <c r="N41" s="397">
        <v>0</v>
      </c>
      <c r="O41" s="396">
        <v>0</v>
      </c>
      <c r="P41" s="216">
        <v>3555</v>
      </c>
      <c r="Q41" s="217">
        <v>3555</v>
      </c>
      <c r="R41" s="397">
        <v>0</v>
      </c>
      <c r="S41" s="397">
        <v>0</v>
      </c>
      <c r="T41" s="39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1682</v>
      </c>
      <c r="AT41" s="220"/>
      <c r="AU41" s="220"/>
      <c r="AV41" s="220"/>
      <c r="AW41" s="297"/>
    </row>
    <row r="42" spans="1:49" s="5" customFormat="1" ht="24.95" customHeight="1" x14ac:dyDescent="0.2">
      <c r="A42" s="35"/>
      <c r="B42" s="239" t="s">
        <v>258</v>
      </c>
      <c r="C42" s="203" t="s">
        <v>87</v>
      </c>
      <c r="D42" s="396">
        <v>0</v>
      </c>
      <c r="E42" s="397">
        <v>0</v>
      </c>
      <c r="F42" s="397">
        <v>0</v>
      </c>
      <c r="G42" s="397">
        <v>0</v>
      </c>
      <c r="H42" s="397">
        <v>0</v>
      </c>
      <c r="I42" s="396">
        <v>0</v>
      </c>
      <c r="J42" s="216">
        <v>0</v>
      </c>
      <c r="K42" s="217">
        <v>0</v>
      </c>
      <c r="L42" s="397">
        <v>0</v>
      </c>
      <c r="M42" s="397">
        <v>0</v>
      </c>
      <c r="N42" s="397">
        <v>0</v>
      </c>
      <c r="O42" s="396">
        <v>0</v>
      </c>
      <c r="P42" s="216">
        <v>0</v>
      </c>
      <c r="Q42" s="217">
        <v>0</v>
      </c>
      <c r="R42" s="397">
        <v>0</v>
      </c>
      <c r="S42" s="397">
        <v>0</v>
      </c>
      <c r="T42" s="39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7" thickTop="1" thickBot="1" x14ac:dyDescent="0.25">
      <c r="B44" s="244" t="s">
        <v>260</v>
      </c>
      <c r="C44" s="202" t="s">
        <v>18</v>
      </c>
      <c r="D44" s="396">
        <v>0</v>
      </c>
      <c r="E44" s="397">
        <v>0</v>
      </c>
      <c r="F44" s="397">
        <v>0</v>
      </c>
      <c r="G44" s="397">
        <v>0</v>
      </c>
      <c r="H44" s="397">
        <v>0</v>
      </c>
      <c r="I44" s="396">
        <v>0</v>
      </c>
      <c r="J44" s="224">
        <v>9064</v>
      </c>
      <c r="K44" s="225">
        <v>9064</v>
      </c>
      <c r="L44" s="225">
        <v>0</v>
      </c>
      <c r="M44" s="225">
        <v>0</v>
      </c>
      <c r="N44" s="225">
        <v>0</v>
      </c>
      <c r="O44" s="224">
        <v>0</v>
      </c>
      <c r="P44" s="224">
        <v>53543</v>
      </c>
      <c r="Q44" s="225">
        <v>53543</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25339</v>
      </c>
      <c r="AT44" s="226"/>
      <c r="AU44" s="226"/>
      <c r="AV44" s="226"/>
      <c r="AW44" s="296"/>
    </row>
    <row r="45" spans="1:49" ht="14.25" thickTop="1" thickBot="1" x14ac:dyDescent="0.25">
      <c r="B45" s="245" t="s">
        <v>261</v>
      </c>
      <c r="C45" s="203" t="s">
        <v>19</v>
      </c>
      <c r="D45" s="396">
        <v>0</v>
      </c>
      <c r="E45" s="397">
        <v>0</v>
      </c>
      <c r="F45" s="397">
        <v>0</v>
      </c>
      <c r="G45" s="397">
        <v>0</v>
      </c>
      <c r="H45" s="397">
        <v>0</v>
      </c>
      <c r="I45" s="396">
        <v>0</v>
      </c>
      <c r="J45" s="216">
        <v>8332</v>
      </c>
      <c r="K45" s="217">
        <v>8332</v>
      </c>
      <c r="L45" s="402">
        <v>0</v>
      </c>
      <c r="M45" s="402">
        <v>0</v>
      </c>
      <c r="N45" s="402">
        <v>0</v>
      </c>
      <c r="O45" s="401">
        <v>0</v>
      </c>
      <c r="P45" s="216">
        <v>49218</v>
      </c>
      <c r="Q45" s="217">
        <v>49218</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23293</v>
      </c>
      <c r="AT45" s="220"/>
      <c r="AU45" s="220"/>
      <c r="AV45" s="220"/>
      <c r="AW45" s="297"/>
    </row>
    <row r="46" spans="1:49" ht="14.25" thickTop="1" thickBot="1" x14ac:dyDescent="0.25">
      <c r="B46" s="245" t="s">
        <v>262</v>
      </c>
      <c r="C46" s="203" t="s">
        <v>20</v>
      </c>
      <c r="D46" s="396">
        <v>0</v>
      </c>
      <c r="E46" s="397">
        <v>0</v>
      </c>
      <c r="F46" s="397">
        <v>0</v>
      </c>
      <c r="G46" s="397">
        <v>0</v>
      </c>
      <c r="H46" s="397">
        <v>0</v>
      </c>
      <c r="I46" s="396">
        <v>0</v>
      </c>
      <c r="J46" s="216">
        <v>7446</v>
      </c>
      <c r="K46" s="217">
        <v>7446</v>
      </c>
      <c r="L46" s="402">
        <v>0</v>
      </c>
      <c r="M46" s="402">
        <v>0</v>
      </c>
      <c r="N46" s="402">
        <v>0</v>
      </c>
      <c r="O46" s="401">
        <v>0</v>
      </c>
      <c r="P46" s="216">
        <v>43982</v>
      </c>
      <c r="Q46" s="217">
        <v>43982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18094</v>
      </c>
      <c r="AT46" s="220"/>
      <c r="AU46" s="220"/>
      <c r="AV46" s="220"/>
      <c r="AW46" s="297"/>
    </row>
    <row r="47" spans="1:49" ht="13.5" thickTop="1" x14ac:dyDescent="0.2">
      <c r="B47" s="245" t="s">
        <v>263</v>
      </c>
      <c r="C47" s="203" t="s">
        <v>21</v>
      </c>
      <c r="D47" s="396">
        <v>0</v>
      </c>
      <c r="E47" s="397">
        <v>0</v>
      </c>
      <c r="F47" s="397">
        <v>0</v>
      </c>
      <c r="G47" s="397">
        <v>0</v>
      </c>
      <c r="H47" s="397">
        <v>0</v>
      </c>
      <c r="I47" s="396">
        <v>0</v>
      </c>
      <c r="J47" s="216">
        <v>84239</v>
      </c>
      <c r="K47" s="217">
        <v>84239</v>
      </c>
      <c r="L47" s="402">
        <v>0</v>
      </c>
      <c r="M47" s="402">
        <v>0</v>
      </c>
      <c r="N47" s="402">
        <v>0</v>
      </c>
      <c r="O47" s="401">
        <v>0</v>
      </c>
      <c r="P47" s="216">
        <v>497594</v>
      </c>
      <c r="Q47" s="217">
        <v>497594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98246</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396">
        <v>0</v>
      </c>
      <c r="E49" s="397">
        <v>0</v>
      </c>
      <c r="F49" s="397">
        <v>0</v>
      </c>
      <c r="G49" s="397">
        <v>0</v>
      </c>
      <c r="H49" s="397">
        <v>0</v>
      </c>
      <c r="I49" s="396">
        <v>0</v>
      </c>
      <c r="J49" s="216">
        <v>0</v>
      </c>
      <c r="K49" s="217">
        <v>0</v>
      </c>
      <c r="L49" s="217">
        <v>0</v>
      </c>
      <c r="M49" s="217">
        <v>0</v>
      </c>
      <c r="N49" s="217">
        <v>0</v>
      </c>
      <c r="O49" s="216">
        <v>0</v>
      </c>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c r="AV49" s="220"/>
      <c r="AW49" s="297"/>
    </row>
    <row r="50" spans="2:49" ht="25.5" x14ac:dyDescent="0.2">
      <c r="B50" s="239" t="s">
        <v>265</v>
      </c>
      <c r="C50" s="203"/>
      <c r="D50" s="396">
        <v>0</v>
      </c>
      <c r="E50" s="397">
        <v>0</v>
      </c>
      <c r="F50" s="397">
        <v>0</v>
      </c>
      <c r="G50" s="397">
        <v>0</v>
      </c>
      <c r="H50" s="397">
        <v>0</v>
      </c>
      <c r="I50" s="396">
        <v>0</v>
      </c>
      <c r="J50" s="396">
        <v>0</v>
      </c>
      <c r="K50" s="397">
        <v>0</v>
      </c>
      <c r="L50" s="397">
        <v>0</v>
      </c>
      <c r="M50" s="397">
        <v>0</v>
      </c>
      <c r="N50" s="397">
        <v>0</v>
      </c>
      <c r="O50" s="216">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c r="AV50" s="220"/>
      <c r="AW50" s="297"/>
    </row>
    <row r="51" spans="2:49" x14ac:dyDescent="0.2">
      <c r="B51" s="239" t="s">
        <v>266</v>
      </c>
      <c r="C51" s="203"/>
      <c r="D51" s="396">
        <v>0</v>
      </c>
      <c r="E51" s="397">
        <v>0</v>
      </c>
      <c r="F51" s="397">
        <v>0</v>
      </c>
      <c r="G51" s="397">
        <v>0</v>
      </c>
      <c r="H51" s="397">
        <v>0</v>
      </c>
      <c r="I51" s="396">
        <v>0</v>
      </c>
      <c r="J51" s="216">
        <v>39706</v>
      </c>
      <c r="K51" s="217">
        <v>39706</v>
      </c>
      <c r="L51" s="217">
        <v>0</v>
      </c>
      <c r="M51" s="217">
        <v>0</v>
      </c>
      <c r="N51" s="217">
        <v>0</v>
      </c>
      <c r="O51" s="216">
        <v>0</v>
      </c>
      <c r="P51" s="216">
        <v>234540</v>
      </c>
      <c r="Q51" s="217">
        <v>234540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137433</v>
      </c>
      <c r="AT51" s="220"/>
      <c r="AU51" s="220"/>
      <c r="AV51" s="220"/>
      <c r="AW51" s="297"/>
    </row>
    <row r="52" spans="2:49" ht="25.5" x14ac:dyDescent="0.2">
      <c r="B52" s="239" t="s">
        <v>267</v>
      </c>
      <c r="C52" s="203" t="s">
        <v>89</v>
      </c>
      <c r="D52" s="396">
        <v>0</v>
      </c>
      <c r="E52" s="397">
        <v>0</v>
      </c>
      <c r="F52" s="397">
        <v>0</v>
      </c>
      <c r="G52" s="397">
        <v>0</v>
      </c>
      <c r="H52" s="397">
        <v>0</v>
      </c>
      <c r="I52" s="396">
        <v>0</v>
      </c>
      <c r="J52" s="216">
        <v>0</v>
      </c>
      <c r="K52" s="217">
        <v>0</v>
      </c>
      <c r="L52" s="217">
        <v>0</v>
      </c>
      <c r="M52" s="217">
        <v>0</v>
      </c>
      <c r="N52" s="217">
        <v>0</v>
      </c>
      <c r="O52" s="216">
        <v>0</v>
      </c>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c r="AV52" s="220"/>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v>0</v>
      </c>
      <c r="J56" s="228">
        <v>278</v>
      </c>
      <c r="K56" s="229">
        <v>278</v>
      </c>
      <c r="L56" s="229">
        <v>0</v>
      </c>
      <c r="M56" s="229">
        <v>0</v>
      </c>
      <c r="N56" s="229">
        <v>0</v>
      </c>
      <c r="O56" s="228">
        <v>0</v>
      </c>
      <c r="P56" s="228">
        <v>1430</v>
      </c>
      <c r="Q56" s="229">
        <v>1430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1258</v>
      </c>
      <c r="AT56" s="230"/>
      <c r="AU56" s="230"/>
      <c r="AV56" s="230"/>
      <c r="AW56" s="288"/>
    </row>
    <row r="57" spans="2:49" x14ac:dyDescent="0.2">
      <c r="B57" s="245" t="s">
        <v>272</v>
      </c>
      <c r="C57" s="203" t="s">
        <v>25</v>
      </c>
      <c r="D57" s="231">
        <v>0</v>
      </c>
      <c r="E57" s="232">
        <v>0</v>
      </c>
      <c r="F57" s="232">
        <v>0</v>
      </c>
      <c r="G57" s="232">
        <v>0</v>
      </c>
      <c r="H57" s="232">
        <v>0</v>
      </c>
      <c r="I57" s="231">
        <v>0</v>
      </c>
      <c r="J57" s="231">
        <v>554</v>
      </c>
      <c r="K57" s="232">
        <v>554</v>
      </c>
      <c r="L57" s="232">
        <v>0</v>
      </c>
      <c r="M57" s="232">
        <v>0</v>
      </c>
      <c r="N57" s="232">
        <v>0</v>
      </c>
      <c r="O57" s="231">
        <v>0</v>
      </c>
      <c r="P57" s="231">
        <v>3049</v>
      </c>
      <c r="Q57" s="232">
        <v>3049</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1258</v>
      </c>
      <c r="AT57" s="233"/>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x14ac:dyDescent="0.2">
      <c r="B59" s="245" t="s">
        <v>274</v>
      </c>
      <c r="C59" s="203" t="s">
        <v>27</v>
      </c>
      <c r="D59" s="231">
        <v>0</v>
      </c>
      <c r="E59" s="232">
        <v>0</v>
      </c>
      <c r="F59" s="232">
        <v>0</v>
      </c>
      <c r="G59" s="232">
        <v>0</v>
      </c>
      <c r="H59" s="232">
        <v>0</v>
      </c>
      <c r="I59" s="231">
        <v>0</v>
      </c>
      <c r="J59" s="231">
        <v>6615</v>
      </c>
      <c r="K59" s="232">
        <v>6615</v>
      </c>
      <c r="L59" s="232">
        <v>0</v>
      </c>
      <c r="M59" s="232">
        <v>0</v>
      </c>
      <c r="N59" s="232">
        <v>0</v>
      </c>
      <c r="O59" s="231">
        <v>0</v>
      </c>
      <c r="P59" s="231">
        <v>36725</v>
      </c>
      <c r="Q59" s="232">
        <v>36725</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12690</v>
      </c>
      <c r="AT59" s="233"/>
      <c r="AU59" s="233"/>
      <c r="AV59" s="233"/>
      <c r="AW59" s="289"/>
    </row>
    <row r="60" spans="2:49" x14ac:dyDescent="0.2">
      <c r="B60" s="245" t="s">
        <v>275</v>
      </c>
      <c r="C60" s="203"/>
      <c r="D60" s="234">
        <f>+D59/12</f>
        <v>0</v>
      </c>
      <c r="E60" s="234">
        <f t="shared" ref="E60:I60" si="0">+E59/12</f>
        <v>0</v>
      </c>
      <c r="F60" s="234">
        <f t="shared" si="0"/>
        <v>0</v>
      </c>
      <c r="G60" s="234">
        <f t="shared" si="0"/>
        <v>0</v>
      </c>
      <c r="H60" s="234">
        <f t="shared" si="0"/>
        <v>0</v>
      </c>
      <c r="I60" s="234">
        <f t="shared" si="0"/>
        <v>0</v>
      </c>
      <c r="J60" s="234">
        <f>+J59/12</f>
        <v>551.25</v>
      </c>
      <c r="K60" s="235">
        <f>+K59/12</f>
        <v>551.25</v>
      </c>
      <c r="L60" s="235">
        <f>+L59/12</f>
        <v>0</v>
      </c>
      <c r="M60" s="235">
        <f>+M59/12</f>
        <v>0</v>
      </c>
      <c r="N60" s="235">
        <f t="shared" ref="N60:O60" si="1">+N59/12</f>
        <v>0</v>
      </c>
      <c r="O60" s="235">
        <f t="shared" si="1"/>
        <v>0</v>
      </c>
      <c r="P60" s="234">
        <f>+P59/12</f>
        <v>3060.4166666666665</v>
      </c>
      <c r="Q60" s="235">
        <f>+Q59/12</f>
        <v>3060.4166666666665</v>
      </c>
      <c r="R60" s="235">
        <f>+R59/12</f>
        <v>0</v>
      </c>
      <c r="S60" s="235">
        <f t="shared" ref="S60:T60" si="2">+S59/12</f>
        <v>0</v>
      </c>
      <c r="T60" s="235">
        <f t="shared" si="2"/>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f>+AS59/12</f>
        <v>1057.5</v>
      </c>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70651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4:AD47 D49:AD52 D25:AD28 D30:AD32 D34:AD35 D37:AD42">
    <cfRule type="cellIs" dxfId="595" priority="36" stopIfTrue="1" operator="lessThan">
      <formula>0</formula>
    </cfRule>
  </conditionalFormatting>
  <conditionalFormatting sqref="AS53">
    <cfRule type="cellIs" dxfId="594" priority="35" stopIfTrue="1" operator="lessThan">
      <formula>0</formula>
    </cfRule>
  </conditionalFormatting>
  <conditionalFormatting sqref="G56:I57 G59:I59 D59 D56:D57 G7:I7 E13:F15 D6:D10 D13:D21">
    <cfRule type="cellIs" dxfId="593" priority="98" stopIfTrue="1" operator="lessThan">
      <formula>0</formula>
    </cfRule>
  </conditionalFormatting>
  <conditionalFormatting sqref="AI34:AI35">
    <cfRule type="cellIs" dxfId="592" priority="53" stopIfTrue="1" operator="lessThan">
      <formula>0</formula>
    </cfRule>
  </conditionalFormatting>
  <conditionalFormatting sqref="AQ56:AR57 AQ59:AR59 AN59 AN56:AN57">
    <cfRule type="cellIs" dxfId="591" priority="3" stopIfTrue="1" operator="lessThan">
      <formula>0</formula>
    </cfRule>
  </conditionalFormatting>
  <conditionalFormatting sqref="M7:O7 J6:J10">
    <cfRule type="cellIs" dxfId="590" priority="95" stopIfTrue="1" operator="lessThan">
      <formula>0</formula>
    </cfRule>
  </conditionalFormatting>
  <conditionalFormatting sqref="S7:T7 P6:P10">
    <cfRule type="cellIs" dxfId="589" priority="93" stopIfTrue="1" operator="lessThan">
      <formula>0</formula>
    </cfRule>
  </conditionalFormatting>
  <conditionalFormatting sqref="U6:U10">
    <cfRule type="cellIs" dxfId="588" priority="92" stopIfTrue="1" operator="lessThan">
      <formula>0</formula>
    </cfRule>
  </conditionalFormatting>
  <conditionalFormatting sqref="X6:X10">
    <cfRule type="cellIs" dxfId="587" priority="91" stopIfTrue="1" operator="lessThan">
      <formula>0</formula>
    </cfRule>
  </conditionalFormatting>
  <conditionalFormatting sqref="AA6:AA10">
    <cfRule type="cellIs" dxfId="586" priority="90" stopIfTrue="1" operator="lessThan">
      <formula>0</formula>
    </cfRule>
  </conditionalFormatting>
  <conditionalFormatting sqref="AD6:AD10">
    <cfRule type="cellIs" dxfId="585" priority="89" stopIfTrue="1" operator="lessThan">
      <formula>0</formula>
    </cfRule>
  </conditionalFormatting>
  <conditionalFormatting sqref="AI6:AI10">
    <cfRule type="cellIs" dxfId="584" priority="88" stopIfTrue="1" operator="lessThan">
      <formula>0</formula>
    </cfRule>
  </conditionalFormatting>
  <conditionalFormatting sqref="AT6:AT10">
    <cfRule type="cellIs" dxfId="583" priority="85" stopIfTrue="1" operator="lessThan">
      <formula>0</formula>
    </cfRule>
  </conditionalFormatting>
  <conditionalFormatting sqref="AS6:AS10">
    <cfRule type="cellIs" dxfId="582" priority="86" stopIfTrue="1" operator="lessThan">
      <formula>0</formula>
    </cfRule>
  </conditionalFormatting>
  <conditionalFormatting sqref="AU6:AU10">
    <cfRule type="cellIs" dxfId="581" priority="84" stopIfTrue="1" operator="lessThan">
      <formula>0</formula>
    </cfRule>
  </conditionalFormatting>
  <conditionalFormatting sqref="I13:I15">
    <cfRule type="cellIs" dxfId="580" priority="83" stopIfTrue="1" operator="lessThan">
      <formula>0</formula>
    </cfRule>
  </conditionalFormatting>
  <conditionalFormatting sqref="K13:L15 J13:J21">
    <cfRule type="cellIs" dxfId="579" priority="82" stopIfTrue="1" operator="lessThan">
      <formula>0</formula>
    </cfRule>
  </conditionalFormatting>
  <conditionalFormatting sqref="O13:O15">
    <cfRule type="cellIs" dxfId="578" priority="81" stopIfTrue="1" operator="lessThan">
      <formula>0</formula>
    </cfRule>
  </conditionalFormatting>
  <conditionalFormatting sqref="V13:V15 U13:U21">
    <cfRule type="cellIs" dxfId="577" priority="79" stopIfTrue="1" operator="lessThan">
      <formula>0</formula>
    </cfRule>
  </conditionalFormatting>
  <conditionalFormatting sqref="W13:W15">
    <cfRule type="cellIs" dxfId="576" priority="78" stopIfTrue="1" operator="lessThan">
      <formula>0</formula>
    </cfRule>
  </conditionalFormatting>
  <conditionalFormatting sqref="Y13:Y15 X13:X21">
    <cfRule type="cellIs" dxfId="575" priority="77" stopIfTrue="1" operator="lessThan">
      <formula>0</formula>
    </cfRule>
  </conditionalFormatting>
  <conditionalFormatting sqref="Z13:Z15">
    <cfRule type="cellIs" dxfId="574" priority="76" stopIfTrue="1" operator="lessThan">
      <formula>0</formula>
    </cfRule>
  </conditionalFormatting>
  <conditionalFormatting sqref="AB13:AB15 AA13:AA21">
    <cfRule type="cellIs" dxfId="573" priority="75" stopIfTrue="1" operator="lessThan">
      <formula>0</formula>
    </cfRule>
  </conditionalFormatting>
  <conditionalFormatting sqref="AC13:AC15">
    <cfRule type="cellIs" dxfId="572" priority="74" stopIfTrue="1" operator="lessThan">
      <formula>0</formula>
    </cfRule>
  </conditionalFormatting>
  <conditionalFormatting sqref="AD13:AD21">
    <cfRule type="cellIs" dxfId="571" priority="73" stopIfTrue="1" operator="lessThan">
      <formula>0</formula>
    </cfRule>
  </conditionalFormatting>
  <conditionalFormatting sqref="AI13:AI21">
    <cfRule type="cellIs" dxfId="570" priority="72" stopIfTrue="1" operator="lessThan">
      <formula>0</formula>
    </cfRule>
  </conditionalFormatting>
  <conditionalFormatting sqref="AT13:AT21">
    <cfRule type="cellIs" dxfId="569" priority="69" stopIfTrue="1" operator="lessThan">
      <formula>0</formula>
    </cfRule>
  </conditionalFormatting>
  <conditionalFormatting sqref="AS13:AS21">
    <cfRule type="cellIs" dxfId="568" priority="70" stopIfTrue="1" operator="lessThan">
      <formula>0</formula>
    </cfRule>
  </conditionalFormatting>
  <conditionalFormatting sqref="AU13:AU21">
    <cfRule type="cellIs" dxfId="567" priority="68" stopIfTrue="1" operator="lessThan">
      <formula>0</formula>
    </cfRule>
  </conditionalFormatting>
  <conditionalFormatting sqref="D53:F53">
    <cfRule type="cellIs" dxfId="566" priority="61" stopIfTrue="1" operator="lessThan">
      <formula>0</formula>
    </cfRule>
  </conditionalFormatting>
  <conditionalFormatting sqref="I53">
    <cfRule type="cellIs" dxfId="565" priority="60" stopIfTrue="1" operator="lessThan">
      <formula>0</formula>
    </cfRule>
  </conditionalFormatting>
  <conditionalFormatting sqref="J53:L53">
    <cfRule type="cellIs" dxfId="564" priority="59" stopIfTrue="1" operator="lessThan">
      <formula>0</formula>
    </cfRule>
  </conditionalFormatting>
  <conditionalFormatting sqref="O53">
    <cfRule type="cellIs" dxfId="563" priority="58" stopIfTrue="1" operator="lessThan">
      <formula>0</formula>
    </cfRule>
  </conditionalFormatting>
  <conditionalFormatting sqref="P53:R53">
    <cfRule type="cellIs" dxfId="562" priority="57" stopIfTrue="1" operator="lessThan">
      <formula>0</formula>
    </cfRule>
  </conditionalFormatting>
  <conditionalFormatting sqref="U53:AD53">
    <cfRule type="cellIs" dxfId="561" priority="56" stopIfTrue="1" operator="lessThan">
      <formula>0</formula>
    </cfRule>
  </conditionalFormatting>
  <conditionalFormatting sqref="AI25:AI28">
    <cfRule type="cellIs" dxfId="560" priority="55" stopIfTrue="1" operator="lessThan">
      <formula>0</formula>
    </cfRule>
  </conditionalFormatting>
  <conditionalFormatting sqref="AI30:AI32">
    <cfRule type="cellIs" dxfId="559" priority="54" stopIfTrue="1" operator="lessThan">
      <formula>0</formula>
    </cfRule>
  </conditionalFormatting>
  <conditionalFormatting sqref="AN25:AR28">
    <cfRule type="cellIs" dxfId="558" priority="52" stopIfTrue="1" operator="lessThan">
      <formula>0</formula>
    </cfRule>
  </conditionalFormatting>
  <conditionalFormatting sqref="AN30:AR32">
    <cfRule type="cellIs" dxfId="557" priority="51" stopIfTrue="1" operator="lessThan">
      <formula>0</formula>
    </cfRule>
  </conditionalFormatting>
  <conditionalFormatting sqref="AN34:AR35">
    <cfRule type="cellIs" dxfId="556" priority="50" stopIfTrue="1" operator="lessThan">
      <formula>0</formula>
    </cfRule>
  </conditionalFormatting>
  <conditionalFormatting sqref="AS25:AV26 AS27:AU27">
    <cfRule type="cellIs" dxfId="555" priority="49" stopIfTrue="1" operator="lessThan">
      <formula>0</formula>
    </cfRule>
  </conditionalFormatting>
  <conditionalFormatting sqref="AS28:AV28">
    <cfRule type="cellIs" dxfId="554" priority="48" stopIfTrue="1" operator="lessThan">
      <formula>0</formula>
    </cfRule>
  </conditionalFormatting>
  <conditionalFormatting sqref="AS30:AV32">
    <cfRule type="cellIs" dxfId="553" priority="47" stopIfTrue="1" operator="lessThan">
      <formula>0</formula>
    </cfRule>
  </conditionalFormatting>
  <conditionalFormatting sqref="AI44:AI47">
    <cfRule type="cellIs" dxfId="552" priority="46" stopIfTrue="1" operator="lessThan">
      <formula>0</formula>
    </cfRule>
  </conditionalFormatting>
  <conditionalFormatting sqref="AI49:AI52">
    <cfRule type="cellIs" dxfId="551" priority="45" stopIfTrue="1" operator="lessThan">
      <formula>0</formula>
    </cfRule>
  </conditionalFormatting>
  <conditionalFormatting sqref="AI53">
    <cfRule type="cellIs" dxfId="550" priority="44" stopIfTrue="1" operator="lessThan">
      <formula>0</formula>
    </cfRule>
  </conditionalFormatting>
  <conditionalFormatting sqref="AI37:AI42">
    <cfRule type="cellIs" dxfId="549" priority="43" stopIfTrue="1" operator="lessThan">
      <formula>0</formula>
    </cfRule>
  </conditionalFormatting>
  <conditionalFormatting sqref="AN37:AR42">
    <cfRule type="cellIs" dxfId="548" priority="42" stopIfTrue="1" operator="lessThan">
      <formula>0</formula>
    </cfRule>
  </conditionalFormatting>
  <conditionalFormatting sqref="AN44:AR47">
    <cfRule type="cellIs" dxfId="547" priority="41" stopIfTrue="1" operator="lessThan">
      <formula>0</formula>
    </cfRule>
  </conditionalFormatting>
  <conditionalFormatting sqref="AN49:AR52">
    <cfRule type="cellIs" dxfId="546" priority="40" stopIfTrue="1" operator="lessThan">
      <formula>0</formula>
    </cfRule>
  </conditionalFormatting>
  <conditionalFormatting sqref="AN53:AP53">
    <cfRule type="cellIs" dxfId="545" priority="39" stopIfTrue="1" operator="lessThan">
      <formula>0</formula>
    </cfRule>
  </conditionalFormatting>
  <conditionalFormatting sqref="AS37:AS42">
    <cfRule type="cellIs" dxfId="544" priority="38" stopIfTrue="1" operator="lessThan">
      <formula>0</formula>
    </cfRule>
  </conditionalFormatting>
  <conditionalFormatting sqref="AS44:AS47">
    <cfRule type="cellIs" dxfId="543" priority="37" stopIfTrue="1" operator="lessThan">
      <formula>0</formula>
    </cfRule>
  </conditionalFormatting>
  <conditionalFormatting sqref="AT37:AT42">
    <cfRule type="cellIs" dxfId="542" priority="34" stopIfTrue="1" operator="lessThan">
      <formula>0</formula>
    </cfRule>
  </conditionalFormatting>
  <conditionalFormatting sqref="AT44:AT47">
    <cfRule type="cellIs" dxfId="541" priority="33" stopIfTrue="1" operator="lessThan">
      <formula>0</formula>
    </cfRule>
  </conditionalFormatting>
  <conditionalFormatting sqref="AT49:AT52">
    <cfRule type="cellIs" dxfId="540" priority="32" stopIfTrue="1" operator="lessThan">
      <formula>0</formula>
    </cfRule>
  </conditionalFormatting>
  <conditionalFormatting sqref="AT53">
    <cfRule type="cellIs" dxfId="539" priority="31" stopIfTrue="1" operator="lessThan">
      <formula>0</formula>
    </cfRule>
  </conditionalFormatting>
  <conditionalFormatting sqref="AU37:AU42">
    <cfRule type="cellIs" dxfId="538" priority="30" stopIfTrue="1" operator="lessThan">
      <formula>0</formula>
    </cfRule>
  </conditionalFormatting>
  <conditionalFormatting sqref="AU44:AU47">
    <cfRule type="cellIs" dxfId="537" priority="29" stopIfTrue="1" operator="lessThan">
      <formula>0</formula>
    </cfRule>
  </conditionalFormatting>
  <conditionalFormatting sqref="AU49:AU52">
    <cfRule type="cellIs" dxfId="536" priority="28" stopIfTrue="1" operator="lessThan">
      <formula>0</formula>
    </cfRule>
  </conditionalFormatting>
  <conditionalFormatting sqref="AU53">
    <cfRule type="cellIs" dxfId="535" priority="27" stopIfTrue="1" operator="lessThan">
      <formula>0</formula>
    </cfRule>
  </conditionalFormatting>
  <conditionalFormatting sqref="AV37:AV42">
    <cfRule type="cellIs" dxfId="534" priority="26" stopIfTrue="1" operator="lessThan">
      <formula>0</formula>
    </cfRule>
  </conditionalFormatting>
  <conditionalFormatting sqref="AV44:AV47">
    <cfRule type="cellIs" dxfId="533" priority="25" stopIfTrue="1" operator="lessThan">
      <formula>0</formula>
    </cfRule>
  </conditionalFormatting>
  <conditionalFormatting sqref="AV49:AV52">
    <cfRule type="cellIs" dxfId="532" priority="24" stopIfTrue="1" operator="lessThan">
      <formula>0</formula>
    </cfRule>
  </conditionalFormatting>
  <conditionalFormatting sqref="AV53">
    <cfRule type="cellIs" dxfId="531" priority="23" stopIfTrue="1" operator="lessThan">
      <formula>0</formula>
    </cfRule>
  </conditionalFormatting>
  <conditionalFormatting sqref="AS35:AV35">
    <cfRule type="cellIs" dxfId="530" priority="22" stopIfTrue="1" operator="lessThan">
      <formula>0</formula>
    </cfRule>
  </conditionalFormatting>
  <conditionalFormatting sqref="AV34">
    <cfRule type="cellIs" dxfId="529" priority="21" stopIfTrue="1" operator="lessThan">
      <formula>0</formula>
    </cfRule>
  </conditionalFormatting>
  <conditionalFormatting sqref="AT34">
    <cfRule type="cellIs" dxfId="528" priority="20" stopIfTrue="1" operator="lessThan">
      <formula>0</formula>
    </cfRule>
  </conditionalFormatting>
  <conditionalFormatting sqref="AW61:AW62">
    <cfRule type="cellIs" dxfId="527" priority="19" stopIfTrue="1" operator="lessThan">
      <formula>0</formula>
    </cfRule>
  </conditionalFormatting>
  <conditionalFormatting sqref="M56:O57 J56:J57">
    <cfRule type="cellIs" dxfId="526" priority="18" stopIfTrue="1" operator="lessThan">
      <formula>0</formula>
    </cfRule>
  </conditionalFormatting>
  <conditionalFormatting sqref="M58:O59 J58:J59">
    <cfRule type="cellIs" dxfId="525" priority="16" stopIfTrue="1" operator="lessThan">
      <formula>0</formula>
    </cfRule>
  </conditionalFormatting>
  <conditionalFormatting sqref="S56:U57 P56:P57">
    <cfRule type="cellIs" dxfId="524" priority="14" stopIfTrue="1" operator="lessThan">
      <formula>0</formula>
    </cfRule>
  </conditionalFormatting>
  <conditionalFormatting sqref="V56:W57">
    <cfRule type="cellIs" dxfId="523" priority="13" stopIfTrue="1" operator="lessThan">
      <formula>0</formula>
    </cfRule>
  </conditionalFormatting>
  <conditionalFormatting sqref="S59:U59 P59">
    <cfRule type="cellIs" dxfId="522" priority="12" stopIfTrue="1" operator="lessThan">
      <formula>0</formula>
    </cfRule>
  </conditionalFormatting>
  <conditionalFormatting sqref="V59:W59">
    <cfRule type="cellIs" dxfId="521" priority="11" stopIfTrue="1" operator="lessThan">
      <formula>0</formula>
    </cfRule>
  </conditionalFormatting>
  <conditionalFormatting sqref="S58:T58 P58">
    <cfRule type="cellIs" dxfId="520" priority="10" stopIfTrue="1" operator="lessThan">
      <formula>0</formula>
    </cfRule>
  </conditionalFormatting>
  <conditionalFormatting sqref="X56:X57">
    <cfRule type="cellIs" dxfId="519" priority="9" stopIfTrue="1" operator="lessThan">
      <formula>0</formula>
    </cfRule>
  </conditionalFormatting>
  <conditionalFormatting sqref="X59">
    <cfRule type="cellIs" dxfId="518" priority="8" stopIfTrue="1" operator="lessThan">
      <formula>0</formula>
    </cfRule>
  </conditionalFormatting>
  <conditionalFormatting sqref="X58">
    <cfRule type="cellIs" dxfId="517" priority="7" stopIfTrue="1" operator="lessThan">
      <formula>0</formula>
    </cfRule>
  </conditionalFormatting>
  <conditionalFormatting sqref="AA56:AA57">
    <cfRule type="cellIs" dxfId="516" priority="6" stopIfTrue="1" operator="lessThan">
      <formula>0</formula>
    </cfRule>
  </conditionalFormatting>
  <conditionalFormatting sqref="AA59">
    <cfRule type="cellIs" dxfId="515" priority="5" stopIfTrue="1" operator="lessThan">
      <formula>0</formula>
    </cfRule>
  </conditionalFormatting>
  <conditionalFormatting sqref="AA58">
    <cfRule type="cellIs" dxfId="514" priority="4" stopIfTrue="1" operator="lessThan">
      <formula>0</formula>
    </cfRule>
  </conditionalFormatting>
  <conditionalFormatting sqref="Q13:R15 P13:P21">
    <cfRule type="cellIs" dxfId="513" priority="80" stopIfTrue="1" operator="lessThan">
      <formula>0</formula>
    </cfRule>
  </conditionalFormatting>
  <conditionalFormatting sqref="AQ7:AR7 AO13:AP15 AN6:AN10 AN13:AN21">
    <cfRule type="cellIs" dxfId="512" priority="2" stopIfTrue="1" operator="lessThan">
      <formula>0</formula>
    </cfRule>
  </conditionalFormatting>
  <conditionalFormatting sqref="AU34">
    <cfRule type="cellIs" dxfId="51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56" activePane="bottomRight" state="frozen"/>
      <selection activeCell="B1" sqref="B1"/>
      <selection pane="topRight" activeCell="B1" sqref="B1"/>
      <selection pane="bottomLeft" activeCell="B1" sqref="B1"/>
      <selection pane="bottomRight" activeCell="H3" sqref="H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2" t="s">
        <v>277</v>
      </c>
      <c r="C5" s="330"/>
      <c r="D5" s="325">
        <v>0</v>
      </c>
      <c r="E5" s="326">
        <v>0</v>
      </c>
      <c r="F5" s="326">
        <v>0</v>
      </c>
      <c r="G5" s="328">
        <v>0</v>
      </c>
      <c r="H5" s="328">
        <v>0</v>
      </c>
      <c r="I5" s="325">
        <v>0</v>
      </c>
      <c r="J5" s="325">
        <v>2657274</v>
      </c>
      <c r="K5" s="326">
        <v>2657274</v>
      </c>
      <c r="L5" s="326">
        <v>0</v>
      </c>
      <c r="M5" s="326">
        <v>0</v>
      </c>
      <c r="N5" s="326">
        <v>0</v>
      </c>
      <c r="O5" s="325">
        <v>0</v>
      </c>
      <c r="P5" s="325">
        <v>15581206</v>
      </c>
      <c r="Q5" s="326">
        <v>15581206</v>
      </c>
      <c r="R5" s="326">
        <v>0</v>
      </c>
      <c r="S5" s="326">
        <v>0</v>
      </c>
      <c r="T5" s="326">
        <v>0</v>
      </c>
      <c r="U5" s="325"/>
      <c r="V5" s="326"/>
      <c r="W5" s="326"/>
      <c r="X5" s="325"/>
      <c r="Y5" s="326"/>
      <c r="Z5" s="326"/>
      <c r="AA5" s="325"/>
      <c r="AB5" s="326"/>
      <c r="AC5" s="326"/>
      <c r="AD5" s="325"/>
      <c r="AE5" s="365"/>
      <c r="AF5" s="365"/>
      <c r="AG5" s="365"/>
      <c r="AH5" s="365"/>
      <c r="AI5" s="325"/>
      <c r="AJ5" s="365"/>
      <c r="AK5" s="365"/>
      <c r="AL5" s="365"/>
      <c r="AM5" s="365"/>
      <c r="AN5" s="325"/>
      <c r="AO5" s="326"/>
      <c r="AP5" s="326"/>
      <c r="AQ5" s="326"/>
      <c r="AR5" s="326"/>
      <c r="AS5" s="325">
        <v>4256644</v>
      </c>
      <c r="AT5" s="327"/>
      <c r="AU5" s="327"/>
      <c r="AV5" s="368"/>
      <c r="AW5" s="372"/>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c r="V6" s="319"/>
      <c r="W6" s="319"/>
      <c r="X6" s="318"/>
      <c r="Y6" s="319"/>
      <c r="Z6" s="319"/>
      <c r="AA6" s="318"/>
      <c r="AB6" s="319"/>
      <c r="AC6" s="319"/>
      <c r="AD6" s="318"/>
      <c r="AE6" s="361"/>
      <c r="AF6" s="361"/>
      <c r="AG6" s="361"/>
      <c r="AH6" s="361"/>
      <c r="AI6" s="318"/>
      <c r="AJ6" s="361"/>
      <c r="AK6" s="361"/>
      <c r="AL6" s="361"/>
      <c r="AM6" s="361"/>
      <c r="AN6" s="318"/>
      <c r="AO6" s="319"/>
      <c r="AP6" s="319"/>
      <c r="AQ6" s="319"/>
      <c r="AR6" s="319"/>
      <c r="AS6" s="318">
        <v>0</v>
      </c>
      <c r="AT6" s="321"/>
      <c r="AU6" s="321"/>
      <c r="AV6" s="367"/>
      <c r="AW6" s="373"/>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96">
        <v>0</v>
      </c>
      <c r="Q7" s="397">
        <v>0</v>
      </c>
      <c r="R7" s="397">
        <v>0</v>
      </c>
      <c r="S7" s="397">
        <v>0</v>
      </c>
      <c r="T7" s="397">
        <v>0</v>
      </c>
      <c r="U7" s="318"/>
      <c r="V7" s="319"/>
      <c r="W7" s="319"/>
      <c r="X7" s="318"/>
      <c r="Y7" s="319"/>
      <c r="Z7" s="319"/>
      <c r="AA7" s="318"/>
      <c r="AB7" s="319"/>
      <c r="AC7" s="319"/>
      <c r="AD7" s="318"/>
      <c r="AE7" s="361"/>
      <c r="AF7" s="361"/>
      <c r="AG7" s="361"/>
      <c r="AH7" s="361"/>
      <c r="AI7" s="318"/>
      <c r="AJ7" s="361"/>
      <c r="AK7" s="361"/>
      <c r="AL7" s="361"/>
      <c r="AM7" s="361"/>
      <c r="AN7" s="318"/>
      <c r="AO7" s="319"/>
      <c r="AP7" s="319"/>
      <c r="AQ7" s="319"/>
      <c r="AR7" s="319"/>
      <c r="AS7" s="318">
        <v>0</v>
      </c>
      <c r="AT7" s="321"/>
      <c r="AU7" s="321"/>
      <c r="AV7" s="367"/>
      <c r="AW7" s="373"/>
    </row>
    <row r="8" spans="2:49" x14ac:dyDescent="0.2">
      <c r="B8" s="344" t="s">
        <v>280</v>
      </c>
      <c r="C8" s="332"/>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5" t="s">
        <v>122</v>
      </c>
      <c r="C9" s="331" t="s">
        <v>43</v>
      </c>
      <c r="D9" s="318">
        <v>0</v>
      </c>
      <c r="E9" s="361"/>
      <c r="F9" s="361"/>
      <c r="G9" s="361"/>
      <c r="H9" s="361"/>
      <c r="I9" s="363"/>
      <c r="J9" s="318">
        <v>0</v>
      </c>
      <c r="K9" s="361"/>
      <c r="L9" s="361"/>
      <c r="M9" s="361"/>
      <c r="N9" s="361"/>
      <c r="O9" s="363"/>
      <c r="P9" s="318">
        <v>0</v>
      </c>
      <c r="Q9" s="361"/>
      <c r="R9" s="361"/>
      <c r="S9" s="361"/>
      <c r="T9" s="361"/>
      <c r="U9" s="318"/>
      <c r="V9" s="361"/>
      <c r="W9" s="361"/>
      <c r="X9" s="318"/>
      <c r="Y9" s="361"/>
      <c r="Z9" s="361"/>
      <c r="AA9" s="318"/>
      <c r="AB9" s="361"/>
      <c r="AC9" s="361"/>
      <c r="AD9" s="318"/>
      <c r="AE9" s="361"/>
      <c r="AF9" s="361"/>
      <c r="AG9" s="361"/>
      <c r="AH9" s="361"/>
      <c r="AI9" s="318"/>
      <c r="AJ9" s="361"/>
      <c r="AK9" s="361"/>
      <c r="AL9" s="361"/>
      <c r="AM9" s="361"/>
      <c r="AN9" s="318"/>
      <c r="AO9" s="361"/>
      <c r="AP9" s="361"/>
      <c r="AQ9" s="361"/>
      <c r="AR9" s="361"/>
      <c r="AS9" s="318">
        <v>0</v>
      </c>
      <c r="AT9" s="321"/>
      <c r="AU9" s="321"/>
      <c r="AV9" s="367"/>
      <c r="AW9" s="373"/>
    </row>
    <row r="10" spans="2:49" ht="25.5" x14ac:dyDescent="0.2">
      <c r="B10" s="345" t="s">
        <v>83</v>
      </c>
      <c r="C10" s="331"/>
      <c r="D10" s="364"/>
      <c r="E10" s="319">
        <v>0</v>
      </c>
      <c r="F10" s="319">
        <v>0</v>
      </c>
      <c r="G10" s="319">
        <v>0</v>
      </c>
      <c r="H10" s="319">
        <v>0</v>
      </c>
      <c r="I10" s="318">
        <v>0</v>
      </c>
      <c r="J10" s="364"/>
      <c r="K10" s="319">
        <v>0</v>
      </c>
      <c r="L10" s="319">
        <v>0</v>
      </c>
      <c r="M10" s="319">
        <v>0</v>
      </c>
      <c r="N10" s="319">
        <v>0</v>
      </c>
      <c r="O10" s="318">
        <v>0</v>
      </c>
      <c r="P10" s="364"/>
      <c r="Q10" s="319">
        <v>0</v>
      </c>
      <c r="R10" s="319">
        <v>0</v>
      </c>
      <c r="S10" s="319">
        <v>0</v>
      </c>
      <c r="T10" s="319">
        <v>0</v>
      </c>
      <c r="U10" s="364"/>
      <c r="V10" s="319"/>
      <c r="W10" s="319"/>
      <c r="X10" s="364"/>
      <c r="Y10" s="319"/>
      <c r="Z10" s="319"/>
      <c r="AA10" s="364"/>
      <c r="AB10" s="319"/>
      <c r="AC10" s="319"/>
      <c r="AD10" s="364"/>
      <c r="AE10" s="361"/>
      <c r="AF10" s="361"/>
      <c r="AG10" s="361"/>
      <c r="AH10" s="361"/>
      <c r="AI10" s="364"/>
      <c r="AJ10" s="361"/>
      <c r="AK10" s="361"/>
      <c r="AL10" s="361"/>
      <c r="AM10" s="361"/>
      <c r="AN10" s="364"/>
      <c r="AO10" s="319"/>
      <c r="AP10" s="319"/>
      <c r="AQ10" s="319"/>
      <c r="AR10" s="319"/>
      <c r="AS10" s="364"/>
      <c r="AT10" s="370"/>
      <c r="AU10" s="370"/>
      <c r="AV10" s="367"/>
      <c r="AW10" s="373"/>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1"/>
      <c r="AF11" s="361"/>
      <c r="AG11" s="361"/>
      <c r="AH11" s="361"/>
      <c r="AI11" s="318"/>
      <c r="AJ11" s="361"/>
      <c r="AK11" s="361"/>
      <c r="AL11" s="361"/>
      <c r="AM11" s="361"/>
      <c r="AN11" s="318"/>
      <c r="AO11" s="319"/>
      <c r="AP11" s="319"/>
      <c r="AQ11" s="319"/>
      <c r="AR11" s="319"/>
      <c r="AS11" s="318">
        <v>0</v>
      </c>
      <c r="AT11" s="321"/>
      <c r="AU11" s="321"/>
      <c r="AV11" s="367"/>
      <c r="AW11" s="373"/>
    </row>
    <row r="12" spans="2:49" ht="15" customHeight="1" x14ac:dyDescent="0.2">
      <c r="B12" s="343" t="s">
        <v>282</v>
      </c>
      <c r="C12" s="331" t="s">
        <v>44</v>
      </c>
      <c r="D12" s="318">
        <v>0</v>
      </c>
      <c r="E12" s="362"/>
      <c r="F12" s="362"/>
      <c r="G12" s="362"/>
      <c r="H12" s="362"/>
      <c r="I12" s="364"/>
      <c r="J12" s="318">
        <v>0</v>
      </c>
      <c r="K12" s="362"/>
      <c r="L12" s="362"/>
      <c r="M12" s="362"/>
      <c r="N12" s="362"/>
      <c r="O12" s="364"/>
      <c r="P12" s="318">
        <v>0</v>
      </c>
      <c r="Q12" s="362"/>
      <c r="R12" s="362"/>
      <c r="S12" s="362"/>
      <c r="T12" s="362"/>
      <c r="U12" s="318"/>
      <c r="V12" s="362"/>
      <c r="W12" s="362"/>
      <c r="X12" s="318"/>
      <c r="Y12" s="362"/>
      <c r="Z12" s="362"/>
      <c r="AA12" s="318"/>
      <c r="AB12" s="362"/>
      <c r="AC12" s="362"/>
      <c r="AD12" s="318"/>
      <c r="AE12" s="361"/>
      <c r="AF12" s="361"/>
      <c r="AG12" s="361"/>
      <c r="AH12" s="361"/>
      <c r="AI12" s="318"/>
      <c r="AJ12" s="361"/>
      <c r="AK12" s="361"/>
      <c r="AL12" s="361"/>
      <c r="AM12" s="361"/>
      <c r="AN12" s="318"/>
      <c r="AO12" s="362"/>
      <c r="AP12" s="362"/>
      <c r="AQ12" s="362"/>
      <c r="AR12" s="362"/>
      <c r="AS12" s="318">
        <v>0</v>
      </c>
      <c r="AT12" s="321"/>
      <c r="AU12" s="321"/>
      <c r="AV12" s="367"/>
      <c r="AW12" s="373"/>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1"/>
      <c r="AF13" s="361"/>
      <c r="AG13" s="361"/>
      <c r="AH13" s="361"/>
      <c r="AI13" s="318"/>
      <c r="AJ13" s="361"/>
      <c r="AK13" s="361"/>
      <c r="AL13" s="361"/>
      <c r="AM13" s="361"/>
      <c r="AN13" s="318"/>
      <c r="AO13" s="319"/>
      <c r="AP13" s="319"/>
      <c r="AQ13" s="319"/>
      <c r="AR13" s="319"/>
      <c r="AS13" s="318">
        <v>0</v>
      </c>
      <c r="AT13" s="321"/>
      <c r="AU13" s="321"/>
      <c r="AV13" s="367"/>
      <c r="AW13" s="373"/>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1"/>
      <c r="AF14" s="361"/>
      <c r="AG14" s="361"/>
      <c r="AH14" s="361"/>
      <c r="AI14" s="318"/>
      <c r="AJ14" s="361"/>
      <c r="AK14" s="361"/>
      <c r="AL14" s="361"/>
      <c r="AM14" s="361"/>
      <c r="AN14" s="318"/>
      <c r="AO14" s="319"/>
      <c r="AP14" s="319"/>
      <c r="AQ14" s="319"/>
      <c r="AR14" s="319"/>
      <c r="AS14" s="318">
        <v>0</v>
      </c>
      <c r="AT14" s="321"/>
      <c r="AU14" s="321"/>
      <c r="AV14" s="367"/>
      <c r="AW14" s="373"/>
    </row>
    <row r="15" spans="2:49" ht="25.5" x14ac:dyDescent="0.2">
      <c r="B15" s="345" t="s">
        <v>285</v>
      </c>
      <c r="C15" s="331"/>
      <c r="D15" s="318">
        <v>0</v>
      </c>
      <c r="E15" s="319">
        <v>0</v>
      </c>
      <c r="F15" s="319">
        <v>0</v>
      </c>
      <c r="G15" s="319">
        <v>0</v>
      </c>
      <c r="H15" s="319">
        <v>0</v>
      </c>
      <c r="I15" s="318">
        <v>0</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5" t="s">
        <v>286</v>
      </c>
      <c r="C16" s="331"/>
      <c r="D16" s="318">
        <v>0</v>
      </c>
      <c r="E16" s="319">
        <v>0</v>
      </c>
      <c r="F16" s="319">
        <v>0</v>
      </c>
      <c r="G16" s="319">
        <v>0</v>
      </c>
      <c r="H16" s="319">
        <v>0</v>
      </c>
      <c r="I16" s="318">
        <v>0</v>
      </c>
      <c r="J16" s="318">
        <v>218531.1</v>
      </c>
      <c r="K16" s="319">
        <v>218531</v>
      </c>
      <c r="L16" s="319">
        <v>0</v>
      </c>
      <c r="M16" s="319">
        <v>0</v>
      </c>
      <c r="N16" s="319">
        <v>0</v>
      </c>
      <c r="O16" s="318">
        <v>0</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5" t="s">
        <v>411</v>
      </c>
      <c r="C17" s="331"/>
      <c r="D17" s="318">
        <v>0</v>
      </c>
      <c r="E17" s="360">
        <v>0</v>
      </c>
      <c r="F17" s="360">
        <v>0</v>
      </c>
      <c r="G17" s="360">
        <v>0</v>
      </c>
      <c r="H17" s="319">
        <v>0</v>
      </c>
      <c r="I17" s="364"/>
      <c r="J17" s="318">
        <v>0</v>
      </c>
      <c r="K17" s="360">
        <v>0</v>
      </c>
      <c r="L17" s="319">
        <v>0</v>
      </c>
      <c r="M17" s="319">
        <v>0</v>
      </c>
      <c r="N17" s="319">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82707</v>
      </c>
      <c r="Q18" s="319">
        <v>82707</v>
      </c>
      <c r="R18" s="319">
        <v>0</v>
      </c>
      <c r="S18" s="319">
        <v>0</v>
      </c>
      <c r="T18" s="319">
        <v>0</v>
      </c>
      <c r="U18" s="318"/>
      <c r="V18" s="319"/>
      <c r="W18" s="319"/>
      <c r="X18" s="318"/>
      <c r="Y18" s="319"/>
      <c r="Z18" s="319"/>
      <c r="AA18" s="318"/>
      <c r="AB18" s="319"/>
      <c r="AC18" s="319"/>
      <c r="AD18" s="318"/>
      <c r="AE18" s="361"/>
      <c r="AF18" s="361"/>
      <c r="AG18" s="361"/>
      <c r="AH18" s="361"/>
      <c r="AI18" s="318"/>
      <c r="AJ18" s="361"/>
      <c r="AK18" s="361"/>
      <c r="AL18" s="361"/>
      <c r="AM18" s="361"/>
      <c r="AN18" s="318"/>
      <c r="AO18" s="319"/>
      <c r="AP18" s="319"/>
      <c r="AQ18" s="319"/>
      <c r="AR18" s="319"/>
      <c r="AS18" s="318">
        <v>3848</v>
      </c>
      <c r="AT18" s="321"/>
      <c r="AU18" s="321"/>
      <c r="AV18" s="367"/>
      <c r="AW18" s="373"/>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1"/>
      <c r="AF19" s="361"/>
      <c r="AG19" s="361"/>
      <c r="AH19" s="361"/>
      <c r="AI19" s="318"/>
      <c r="AJ19" s="361"/>
      <c r="AK19" s="361"/>
      <c r="AL19" s="361"/>
      <c r="AM19" s="361"/>
      <c r="AN19" s="318"/>
      <c r="AO19" s="319"/>
      <c r="AP19" s="319"/>
      <c r="AQ19" s="319"/>
      <c r="AR19" s="319"/>
      <c r="AS19" s="318">
        <v>0</v>
      </c>
      <c r="AT19" s="321"/>
      <c r="AU19" s="321"/>
      <c r="AV19" s="367"/>
      <c r="AW19" s="373"/>
    </row>
    <row r="20" spans="2:49" s="5" customFormat="1" ht="25.5" x14ac:dyDescent="0.2">
      <c r="B20" s="345" t="s">
        <v>430</v>
      </c>
      <c r="C20" s="331"/>
      <c r="D20" s="318">
        <v>0</v>
      </c>
      <c r="E20" s="319">
        <v>0</v>
      </c>
      <c r="F20" s="319">
        <v>0</v>
      </c>
      <c r="G20" s="319">
        <v>0</v>
      </c>
      <c r="H20" s="319">
        <v>0</v>
      </c>
      <c r="I20" s="318">
        <v>0</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6"/>
      <c r="J22" s="376"/>
      <c r="K22" s="366"/>
      <c r="L22" s="366"/>
      <c r="M22" s="366"/>
      <c r="N22" s="366"/>
      <c r="O22" s="315"/>
      <c r="P22" s="315"/>
      <c r="Q22" s="316"/>
      <c r="R22" s="316"/>
      <c r="S22" s="316"/>
      <c r="T22" s="316"/>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3" t="s">
        <v>125</v>
      </c>
      <c r="C23" s="331"/>
      <c r="D23" s="318">
        <v>0</v>
      </c>
      <c r="E23" s="361"/>
      <c r="F23" s="361"/>
      <c r="G23" s="361"/>
      <c r="H23" s="361"/>
      <c r="I23" s="363"/>
      <c r="J23" s="318">
        <v>2136992</v>
      </c>
      <c r="K23" s="361"/>
      <c r="L23" s="361"/>
      <c r="M23" s="361"/>
      <c r="N23" s="361"/>
      <c r="O23" s="363"/>
      <c r="P23" s="318">
        <v>14628560</v>
      </c>
      <c r="Q23" s="361"/>
      <c r="R23" s="361"/>
      <c r="S23" s="361"/>
      <c r="T23" s="361"/>
      <c r="U23" s="318"/>
      <c r="V23" s="361"/>
      <c r="W23" s="361"/>
      <c r="X23" s="318"/>
      <c r="Y23" s="361"/>
      <c r="Z23" s="361"/>
      <c r="AA23" s="318"/>
      <c r="AB23" s="361"/>
      <c r="AC23" s="361"/>
      <c r="AD23" s="318"/>
      <c r="AE23" s="361"/>
      <c r="AF23" s="361"/>
      <c r="AG23" s="361"/>
      <c r="AH23" s="361"/>
      <c r="AI23" s="318"/>
      <c r="AJ23" s="361"/>
      <c r="AK23" s="361"/>
      <c r="AL23" s="361"/>
      <c r="AM23" s="361"/>
      <c r="AN23" s="318"/>
      <c r="AO23" s="361"/>
      <c r="AP23" s="361"/>
      <c r="AQ23" s="361"/>
      <c r="AR23" s="361"/>
      <c r="AS23" s="318">
        <v>4306407</v>
      </c>
      <c r="AT23" s="321"/>
      <c r="AU23" s="321"/>
      <c r="AV23" s="367"/>
      <c r="AW23" s="373"/>
    </row>
    <row r="24" spans="2:49" ht="28.5" customHeight="1" x14ac:dyDescent="0.2">
      <c r="B24" s="345" t="s">
        <v>114</v>
      </c>
      <c r="C24" s="331"/>
      <c r="D24" s="364"/>
      <c r="E24" s="319">
        <v>0</v>
      </c>
      <c r="F24" s="319">
        <v>0</v>
      </c>
      <c r="G24" s="319">
        <v>0</v>
      </c>
      <c r="H24" s="319">
        <v>0</v>
      </c>
      <c r="I24" s="318">
        <v>0</v>
      </c>
      <c r="J24" s="364"/>
      <c r="K24" s="319">
        <v>2067449</v>
      </c>
      <c r="L24" s="319">
        <v>0</v>
      </c>
      <c r="M24" s="319">
        <v>0</v>
      </c>
      <c r="N24" s="319">
        <v>0</v>
      </c>
      <c r="O24" s="318">
        <v>0</v>
      </c>
      <c r="P24" s="364"/>
      <c r="Q24" s="319">
        <v>14497160</v>
      </c>
      <c r="R24" s="319">
        <v>0</v>
      </c>
      <c r="S24" s="319">
        <v>0</v>
      </c>
      <c r="T24" s="319">
        <v>0</v>
      </c>
      <c r="U24" s="364"/>
      <c r="V24" s="319"/>
      <c r="W24" s="319"/>
      <c r="X24" s="364"/>
      <c r="Y24" s="319"/>
      <c r="Z24" s="319"/>
      <c r="AA24" s="364"/>
      <c r="AB24" s="319"/>
      <c r="AC24" s="319"/>
      <c r="AD24" s="364"/>
      <c r="AE24" s="361"/>
      <c r="AF24" s="361"/>
      <c r="AG24" s="361"/>
      <c r="AH24" s="361"/>
      <c r="AI24" s="364"/>
      <c r="AJ24" s="361"/>
      <c r="AK24" s="361"/>
      <c r="AL24" s="361"/>
      <c r="AM24" s="361"/>
      <c r="AN24" s="364"/>
      <c r="AO24" s="319"/>
      <c r="AP24" s="319"/>
      <c r="AQ24" s="319"/>
      <c r="AR24" s="319"/>
      <c r="AS24" s="364"/>
      <c r="AT24" s="370"/>
      <c r="AU24" s="370"/>
      <c r="AV24" s="367"/>
      <c r="AW24" s="373"/>
    </row>
    <row r="25" spans="2:49" s="5" customFormat="1" x14ac:dyDescent="0.2">
      <c r="B25" s="344" t="s">
        <v>288</v>
      </c>
      <c r="C25" s="331"/>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5" t="s">
        <v>110</v>
      </c>
      <c r="C26" s="331" t="s">
        <v>0</v>
      </c>
      <c r="D26" s="318">
        <v>0</v>
      </c>
      <c r="E26" s="361"/>
      <c r="F26" s="361"/>
      <c r="G26" s="361"/>
      <c r="H26" s="361"/>
      <c r="I26" s="363"/>
      <c r="J26" s="318">
        <v>335290</v>
      </c>
      <c r="K26" s="361"/>
      <c r="L26" s="361"/>
      <c r="M26" s="361"/>
      <c r="N26" s="361"/>
      <c r="O26" s="363"/>
      <c r="P26" s="318">
        <v>2270022</v>
      </c>
      <c r="Q26" s="361"/>
      <c r="R26" s="361"/>
      <c r="S26" s="361"/>
      <c r="T26" s="361"/>
      <c r="U26" s="318"/>
      <c r="V26" s="361"/>
      <c r="W26" s="361"/>
      <c r="X26" s="318"/>
      <c r="Y26" s="361"/>
      <c r="Z26" s="361"/>
      <c r="AA26" s="318"/>
      <c r="AB26" s="361"/>
      <c r="AC26" s="361"/>
      <c r="AD26" s="318"/>
      <c r="AE26" s="361"/>
      <c r="AF26" s="361"/>
      <c r="AG26" s="361"/>
      <c r="AH26" s="361"/>
      <c r="AI26" s="318"/>
      <c r="AJ26" s="361"/>
      <c r="AK26" s="361"/>
      <c r="AL26" s="361"/>
      <c r="AM26" s="361"/>
      <c r="AN26" s="318"/>
      <c r="AO26" s="361"/>
      <c r="AP26" s="361"/>
      <c r="AQ26" s="361"/>
      <c r="AR26" s="361"/>
      <c r="AS26" s="318">
        <v>675837</v>
      </c>
      <c r="AT26" s="321"/>
      <c r="AU26" s="321"/>
      <c r="AV26" s="367"/>
      <c r="AW26" s="373"/>
    </row>
    <row r="27" spans="2:49" s="5" customFormat="1" ht="25.5" x14ac:dyDescent="0.2">
      <c r="B27" s="345" t="s">
        <v>85</v>
      </c>
      <c r="C27" s="331"/>
      <c r="D27" s="364"/>
      <c r="E27" s="319">
        <v>0</v>
      </c>
      <c r="F27" s="319">
        <v>0</v>
      </c>
      <c r="G27" s="319">
        <v>0</v>
      </c>
      <c r="H27" s="319">
        <v>0</v>
      </c>
      <c r="I27" s="318">
        <v>0</v>
      </c>
      <c r="J27" s="364"/>
      <c r="K27" s="319">
        <v>123184</v>
      </c>
      <c r="L27" s="397">
        <v>0</v>
      </c>
      <c r="M27" s="397">
        <v>0</v>
      </c>
      <c r="N27" s="397">
        <v>0</v>
      </c>
      <c r="O27" s="396">
        <v>0</v>
      </c>
      <c r="P27" s="364"/>
      <c r="Q27" s="319">
        <v>334154</v>
      </c>
      <c r="R27" s="319">
        <v>0</v>
      </c>
      <c r="S27" s="319">
        <v>0</v>
      </c>
      <c r="T27" s="319">
        <v>0</v>
      </c>
      <c r="U27" s="364"/>
      <c r="V27" s="319"/>
      <c r="W27" s="319"/>
      <c r="X27" s="364"/>
      <c r="Y27" s="319"/>
      <c r="Z27" s="319"/>
      <c r="AA27" s="364"/>
      <c r="AB27" s="319"/>
      <c r="AC27" s="319"/>
      <c r="AD27" s="364"/>
      <c r="AE27" s="361"/>
      <c r="AF27" s="361"/>
      <c r="AG27" s="361"/>
      <c r="AH27" s="361"/>
      <c r="AI27" s="364"/>
      <c r="AJ27" s="361"/>
      <c r="AK27" s="361"/>
      <c r="AL27" s="361"/>
      <c r="AM27" s="361"/>
      <c r="AN27" s="364"/>
      <c r="AO27" s="319"/>
      <c r="AP27" s="319"/>
      <c r="AQ27" s="319"/>
      <c r="AR27" s="319"/>
      <c r="AS27" s="364"/>
      <c r="AT27" s="370"/>
      <c r="AU27" s="370"/>
      <c r="AV27" s="367"/>
      <c r="AW27" s="373"/>
    </row>
    <row r="28" spans="2:49" x14ac:dyDescent="0.2">
      <c r="B28" s="343" t="s">
        <v>289</v>
      </c>
      <c r="C28" s="331" t="s">
        <v>47</v>
      </c>
      <c r="D28" s="318">
        <v>0</v>
      </c>
      <c r="E28" s="362"/>
      <c r="F28" s="362"/>
      <c r="G28" s="362"/>
      <c r="H28" s="362"/>
      <c r="I28" s="364"/>
      <c r="J28" s="318">
        <v>281649</v>
      </c>
      <c r="K28" s="362"/>
      <c r="L28" s="362"/>
      <c r="M28" s="362"/>
      <c r="N28" s="362"/>
      <c r="O28" s="364"/>
      <c r="P28" s="318">
        <v>2067268</v>
      </c>
      <c r="Q28" s="362"/>
      <c r="R28" s="362"/>
      <c r="S28" s="362"/>
      <c r="T28" s="362"/>
      <c r="U28" s="318"/>
      <c r="V28" s="362"/>
      <c r="W28" s="362"/>
      <c r="X28" s="318"/>
      <c r="Y28" s="362"/>
      <c r="Z28" s="362"/>
      <c r="AA28" s="318"/>
      <c r="AB28" s="362"/>
      <c r="AC28" s="362"/>
      <c r="AD28" s="318"/>
      <c r="AE28" s="361"/>
      <c r="AF28" s="361"/>
      <c r="AG28" s="361"/>
      <c r="AH28" s="361"/>
      <c r="AI28" s="318"/>
      <c r="AJ28" s="361"/>
      <c r="AK28" s="361"/>
      <c r="AL28" s="361"/>
      <c r="AM28" s="361"/>
      <c r="AN28" s="318"/>
      <c r="AO28" s="362"/>
      <c r="AP28" s="362"/>
      <c r="AQ28" s="362"/>
      <c r="AR28" s="362"/>
      <c r="AS28" s="318">
        <v>1280158</v>
      </c>
      <c r="AT28" s="321"/>
      <c r="AU28" s="321"/>
      <c r="AV28" s="367"/>
      <c r="AW28" s="373"/>
    </row>
    <row r="29" spans="2:49" s="5" customFormat="1" x14ac:dyDescent="0.2">
      <c r="B29" s="344" t="s">
        <v>290</v>
      </c>
      <c r="C29" s="332"/>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5" t="s">
        <v>111</v>
      </c>
      <c r="C30" s="331" t="s">
        <v>1</v>
      </c>
      <c r="D30" s="318">
        <v>0</v>
      </c>
      <c r="E30" s="361"/>
      <c r="F30" s="361"/>
      <c r="G30" s="361"/>
      <c r="H30" s="361"/>
      <c r="I30" s="363"/>
      <c r="J30" s="318">
        <v>0</v>
      </c>
      <c r="K30" s="361"/>
      <c r="L30" s="361"/>
      <c r="M30" s="361"/>
      <c r="N30" s="361"/>
      <c r="O30" s="363"/>
      <c r="P30" s="318">
        <v>0</v>
      </c>
      <c r="Q30" s="361"/>
      <c r="R30" s="361"/>
      <c r="S30" s="361"/>
      <c r="T30" s="361"/>
      <c r="U30" s="318"/>
      <c r="V30" s="361"/>
      <c r="W30" s="361"/>
      <c r="X30" s="318"/>
      <c r="Y30" s="361"/>
      <c r="Z30" s="361"/>
      <c r="AA30" s="318"/>
      <c r="AB30" s="361"/>
      <c r="AC30" s="361"/>
      <c r="AD30" s="318"/>
      <c r="AE30" s="361"/>
      <c r="AF30" s="361"/>
      <c r="AG30" s="361"/>
      <c r="AH30" s="361"/>
      <c r="AI30" s="318"/>
      <c r="AJ30" s="361"/>
      <c r="AK30" s="361"/>
      <c r="AL30" s="361"/>
      <c r="AM30" s="361"/>
      <c r="AN30" s="318"/>
      <c r="AO30" s="361"/>
      <c r="AP30" s="361"/>
      <c r="AQ30" s="361"/>
      <c r="AR30" s="361"/>
      <c r="AS30" s="318">
        <v>0</v>
      </c>
      <c r="AT30" s="321"/>
      <c r="AU30" s="321"/>
      <c r="AV30" s="367"/>
      <c r="AW30" s="373"/>
    </row>
    <row r="31" spans="2:49" s="5" customFormat="1" ht="25.5" x14ac:dyDescent="0.2">
      <c r="B31" s="345" t="s">
        <v>84</v>
      </c>
      <c r="C31" s="331"/>
      <c r="D31" s="364"/>
      <c r="E31" s="319">
        <v>0</v>
      </c>
      <c r="F31" s="319">
        <v>0</v>
      </c>
      <c r="G31" s="319">
        <v>0</v>
      </c>
      <c r="H31" s="319">
        <v>0</v>
      </c>
      <c r="I31" s="318">
        <v>0</v>
      </c>
      <c r="J31" s="364"/>
      <c r="K31" s="319">
        <v>0</v>
      </c>
      <c r="L31" s="397">
        <v>0</v>
      </c>
      <c r="M31" s="397">
        <v>0</v>
      </c>
      <c r="N31" s="397">
        <v>0</v>
      </c>
      <c r="O31" s="396">
        <v>0</v>
      </c>
      <c r="P31" s="364"/>
      <c r="Q31" s="319">
        <v>0</v>
      </c>
      <c r="R31" s="319">
        <v>0</v>
      </c>
      <c r="S31" s="319">
        <v>0</v>
      </c>
      <c r="T31" s="319">
        <v>0</v>
      </c>
      <c r="U31" s="364"/>
      <c r="V31" s="319"/>
      <c r="W31" s="319"/>
      <c r="X31" s="364"/>
      <c r="Y31" s="319"/>
      <c r="Z31" s="319"/>
      <c r="AA31" s="364"/>
      <c r="AB31" s="319"/>
      <c r="AC31" s="319"/>
      <c r="AD31" s="364"/>
      <c r="AE31" s="361"/>
      <c r="AF31" s="361"/>
      <c r="AG31" s="361"/>
      <c r="AH31" s="361"/>
      <c r="AI31" s="364"/>
      <c r="AJ31" s="361"/>
      <c r="AK31" s="361"/>
      <c r="AL31" s="361"/>
      <c r="AM31" s="361"/>
      <c r="AN31" s="364"/>
      <c r="AO31" s="319"/>
      <c r="AP31" s="319"/>
      <c r="AQ31" s="319"/>
      <c r="AR31" s="319"/>
      <c r="AS31" s="364"/>
      <c r="AT31" s="370"/>
      <c r="AU31" s="370"/>
      <c r="AV31" s="367"/>
      <c r="AW31" s="373"/>
    </row>
    <row r="32" spans="2:49" x14ac:dyDescent="0.2">
      <c r="B32" s="343" t="s">
        <v>291</v>
      </c>
      <c r="C32" s="331" t="s">
        <v>48</v>
      </c>
      <c r="D32" s="318">
        <v>0</v>
      </c>
      <c r="E32" s="362"/>
      <c r="F32" s="362"/>
      <c r="G32" s="362"/>
      <c r="H32" s="362"/>
      <c r="I32" s="364"/>
      <c r="J32" s="318">
        <v>0</v>
      </c>
      <c r="K32" s="362"/>
      <c r="L32" s="362"/>
      <c r="M32" s="362"/>
      <c r="N32" s="362"/>
      <c r="O32" s="364"/>
      <c r="P32" s="318">
        <v>0</v>
      </c>
      <c r="Q32" s="362"/>
      <c r="R32" s="362"/>
      <c r="S32" s="362"/>
      <c r="T32" s="362"/>
      <c r="U32" s="318"/>
      <c r="V32" s="362"/>
      <c r="W32" s="362"/>
      <c r="X32" s="318"/>
      <c r="Y32" s="362"/>
      <c r="Z32" s="362"/>
      <c r="AA32" s="318"/>
      <c r="AB32" s="362"/>
      <c r="AC32" s="362"/>
      <c r="AD32" s="318"/>
      <c r="AE32" s="361"/>
      <c r="AF32" s="361"/>
      <c r="AG32" s="361"/>
      <c r="AH32" s="361"/>
      <c r="AI32" s="318"/>
      <c r="AJ32" s="361"/>
      <c r="AK32" s="361"/>
      <c r="AL32" s="361"/>
      <c r="AM32" s="361"/>
      <c r="AN32" s="318"/>
      <c r="AO32" s="362"/>
      <c r="AP32" s="362"/>
      <c r="AQ32" s="362"/>
      <c r="AR32" s="362"/>
      <c r="AS32" s="318">
        <v>0</v>
      </c>
      <c r="AT32" s="321"/>
      <c r="AU32" s="321"/>
      <c r="AV32" s="367"/>
      <c r="AW32" s="373"/>
    </row>
    <row r="33" spans="2:49" s="5" customFormat="1" x14ac:dyDescent="0.2">
      <c r="B33" s="344" t="s">
        <v>292</v>
      </c>
      <c r="C33" s="332"/>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3" t="s">
        <v>90</v>
      </c>
      <c r="C34" s="331" t="s">
        <v>2</v>
      </c>
      <c r="D34" s="318">
        <v>0</v>
      </c>
      <c r="E34" s="361"/>
      <c r="F34" s="361"/>
      <c r="G34" s="361"/>
      <c r="H34" s="361"/>
      <c r="I34" s="363"/>
      <c r="J34" s="318">
        <v>0</v>
      </c>
      <c r="K34" s="361"/>
      <c r="L34" s="361"/>
      <c r="M34" s="361"/>
      <c r="N34" s="361"/>
      <c r="O34" s="363"/>
      <c r="P34" s="318">
        <v>0</v>
      </c>
      <c r="Q34" s="361"/>
      <c r="R34" s="361"/>
      <c r="S34" s="361"/>
      <c r="T34" s="361"/>
      <c r="U34" s="318"/>
      <c r="V34" s="361"/>
      <c r="W34" s="361"/>
      <c r="X34" s="318"/>
      <c r="Y34" s="361"/>
      <c r="Z34" s="361"/>
      <c r="AA34" s="318"/>
      <c r="AB34" s="361"/>
      <c r="AC34" s="361"/>
      <c r="AD34" s="318"/>
      <c r="AE34" s="361"/>
      <c r="AF34" s="361"/>
      <c r="AG34" s="361"/>
      <c r="AH34" s="361"/>
      <c r="AI34" s="318"/>
      <c r="AJ34" s="361"/>
      <c r="AK34" s="361"/>
      <c r="AL34" s="361"/>
      <c r="AM34" s="361"/>
      <c r="AN34" s="318"/>
      <c r="AO34" s="361"/>
      <c r="AP34" s="361"/>
      <c r="AQ34" s="361"/>
      <c r="AR34" s="361"/>
      <c r="AS34" s="318">
        <v>0</v>
      </c>
      <c r="AT34" s="321"/>
      <c r="AU34" s="321"/>
      <c r="AV34" s="367"/>
      <c r="AW34" s="373"/>
    </row>
    <row r="35" spans="2:49" s="5" customFormat="1" x14ac:dyDescent="0.2">
      <c r="B35" s="345" t="s">
        <v>91</v>
      </c>
      <c r="C35" s="331"/>
      <c r="D35" s="364"/>
      <c r="E35" s="319">
        <v>0</v>
      </c>
      <c r="F35" s="319">
        <v>0</v>
      </c>
      <c r="G35" s="319">
        <v>0</v>
      </c>
      <c r="H35" s="319">
        <v>0</v>
      </c>
      <c r="I35" s="318">
        <v>0</v>
      </c>
      <c r="J35" s="364"/>
      <c r="K35" s="319">
        <v>0</v>
      </c>
      <c r="L35" s="397">
        <v>0</v>
      </c>
      <c r="M35" s="397">
        <v>0</v>
      </c>
      <c r="N35" s="397">
        <v>0</v>
      </c>
      <c r="O35" s="396">
        <v>0</v>
      </c>
      <c r="P35" s="364"/>
      <c r="Q35" s="319">
        <v>0</v>
      </c>
      <c r="R35" s="319">
        <v>0</v>
      </c>
      <c r="S35" s="319">
        <v>0</v>
      </c>
      <c r="T35" s="319">
        <v>0</v>
      </c>
      <c r="U35" s="364"/>
      <c r="V35" s="319"/>
      <c r="W35" s="319"/>
      <c r="X35" s="364"/>
      <c r="Y35" s="319"/>
      <c r="Z35" s="319"/>
      <c r="AA35" s="364"/>
      <c r="AB35" s="319"/>
      <c r="AC35" s="319"/>
      <c r="AD35" s="364"/>
      <c r="AE35" s="361"/>
      <c r="AF35" s="361"/>
      <c r="AG35" s="361"/>
      <c r="AH35" s="361"/>
      <c r="AI35" s="364"/>
      <c r="AJ35" s="361"/>
      <c r="AK35" s="361"/>
      <c r="AL35" s="361"/>
      <c r="AM35" s="361"/>
      <c r="AN35" s="364"/>
      <c r="AO35" s="319"/>
      <c r="AP35" s="319"/>
      <c r="AQ35" s="319"/>
      <c r="AR35" s="319"/>
      <c r="AS35" s="364"/>
      <c r="AT35" s="370"/>
      <c r="AU35" s="370"/>
      <c r="AV35" s="367"/>
      <c r="AW35" s="373"/>
    </row>
    <row r="36" spans="2:49" x14ac:dyDescent="0.2">
      <c r="B36" s="343" t="s">
        <v>293</v>
      </c>
      <c r="C36" s="331" t="s">
        <v>3</v>
      </c>
      <c r="D36" s="318">
        <v>0</v>
      </c>
      <c r="E36" s="319">
        <v>0</v>
      </c>
      <c r="F36" s="319">
        <v>0</v>
      </c>
      <c r="G36" s="319">
        <v>0</v>
      </c>
      <c r="H36" s="319">
        <v>0</v>
      </c>
      <c r="I36" s="318">
        <v>0</v>
      </c>
      <c r="J36" s="318">
        <v>0</v>
      </c>
      <c r="K36" s="319">
        <v>0</v>
      </c>
      <c r="L36" s="397">
        <v>0</v>
      </c>
      <c r="M36" s="397">
        <v>0</v>
      </c>
      <c r="N36" s="397">
        <v>0</v>
      </c>
      <c r="O36" s="396">
        <v>0</v>
      </c>
      <c r="P36" s="318">
        <v>0</v>
      </c>
      <c r="Q36" s="319">
        <v>0</v>
      </c>
      <c r="R36" s="319">
        <v>0</v>
      </c>
      <c r="S36" s="319">
        <v>0</v>
      </c>
      <c r="T36" s="319">
        <v>0</v>
      </c>
      <c r="U36" s="318"/>
      <c r="V36" s="319"/>
      <c r="W36" s="319"/>
      <c r="X36" s="318"/>
      <c r="Y36" s="319"/>
      <c r="Z36" s="319"/>
      <c r="AA36" s="318"/>
      <c r="AB36" s="319"/>
      <c r="AC36" s="319"/>
      <c r="AD36" s="318"/>
      <c r="AE36" s="361"/>
      <c r="AF36" s="361"/>
      <c r="AG36" s="361"/>
      <c r="AH36" s="361"/>
      <c r="AI36" s="318"/>
      <c r="AJ36" s="361"/>
      <c r="AK36" s="361"/>
      <c r="AL36" s="361"/>
      <c r="AM36" s="361"/>
      <c r="AN36" s="318"/>
      <c r="AO36" s="319"/>
      <c r="AP36" s="319"/>
      <c r="AQ36" s="319"/>
      <c r="AR36" s="319"/>
      <c r="AS36" s="318">
        <v>0</v>
      </c>
      <c r="AT36" s="321"/>
      <c r="AU36" s="321"/>
      <c r="AV36" s="367"/>
      <c r="AW36" s="373"/>
    </row>
    <row r="37" spans="2:49" x14ac:dyDescent="0.2">
      <c r="B37" s="344" t="s">
        <v>294</v>
      </c>
      <c r="C37" s="331"/>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5" t="s">
        <v>124</v>
      </c>
      <c r="C38" s="331" t="s">
        <v>40</v>
      </c>
      <c r="D38" s="318">
        <v>0</v>
      </c>
      <c r="E38" s="361"/>
      <c r="F38" s="361"/>
      <c r="G38" s="361"/>
      <c r="H38" s="361"/>
      <c r="I38" s="363"/>
      <c r="J38" s="318">
        <v>0</v>
      </c>
      <c r="K38" s="361"/>
      <c r="L38" s="361"/>
      <c r="M38" s="361"/>
      <c r="N38" s="361"/>
      <c r="O38" s="363"/>
      <c r="P38" s="318">
        <v>0</v>
      </c>
      <c r="Q38" s="361"/>
      <c r="R38" s="361"/>
      <c r="S38" s="361"/>
      <c r="T38" s="361"/>
      <c r="U38" s="318"/>
      <c r="V38" s="361"/>
      <c r="W38" s="361"/>
      <c r="X38" s="318"/>
      <c r="Y38" s="361"/>
      <c r="Z38" s="361"/>
      <c r="AA38" s="318"/>
      <c r="AB38" s="361"/>
      <c r="AC38" s="361"/>
      <c r="AD38" s="318"/>
      <c r="AE38" s="361"/>
      <c r="AF38" s="361"/>
      <c r="AG38" s="361"/>
      <c r="AH38" s="361"/>
      <c r="AI38" s="318"/>
      <c r="AJ38" s="361"/>
      <c r="AK38" s="361"/>
      <c r="AL38" s="361"/>
      <c r="AM38" s="361"/>
      <c r="AN38" s="318"/>
      <c r="AO38" s="361"/>
      <c r="AP38" s="361"/>
      <c r="AQ38" s="361"/>
      <c r="AR38" s="361"/>
      <c r="AS38" s="318">
        <v>0</v>
      </c>
      <c r="AT38" s="321"/>
      <c r="AU38" s="321"/>
      <c r="AV38" s="367"/>
      <c r="AW38" s="373"/>
    </row>
    <row r="39" spans="2:49" ht="28.15" customHeight="1" x14ac:dyDescent="0.2">
      <c r="B39" s="345" t="s">
        <v>86</v>
      </c>
      <c r="C39" s="331"/>
      <c r="D39" s="364"/>
      <c r="E39" s="319">
        <v>0</v>
      </c>
      <c r="F39" s="319">
        <v>0</v>
      </c>
      <c r="G39" s="319">
        <v>0</v>
      </c>
      <c r="H39" s="319">
        <v>0</v>
      </c>
      <c r="I39" s="318">
        <v>0</v>
      </c>
      <c r="J39" s="364"/>
      <c r="K39" s="319">
        <v>0</v>
      </c>
      <c r="L39" s="397">
        <v>0</v>
      </c>
      <c r="M39" s="397">
        <v>0</v>
      </c>
      <c r="N39" s="397">
        <v>0</v>
      </c>
      <c r="O39" s="396">
        <v>0</v>
      </c>
      <c r="P39" s="364"/>
      <c r="Q39" s="319">
        <v>0</v>
      </c>
      <c r="R39" s="319">
        <v>0</v>
      </c>
      <c r="S39" s="319">
        <v>0</v>
      </c>
      <c r="T39" s="319">
        <v>0</v>
      </c>
      <c r="U39" s="364"/>
      <c r="V39" s="319"/>
      <c r="W39" s="319"/>
      <c r="X39" s="364"/>
      <c r="Y39" s="319"/>
      <c r="Z39" s="319"/>
      <c r="AA39" s="364"/>
      <c r="AB39" s="319"/>
      <c r="AC39" s="319"/>
      <c r="AD39" s="364"/>
      <c r="AE39" s="361"/>
      <c r="AF39" s="361"/>
      <c r="AG39" s="361"/>
      <c r="AH39" s="361"/>
      <c r="AI39" s="364"/>
      <c r="AJ39" s="361"/>
      <c r="AK39" s="361"/>
      <c r="AL39" s="361"/>
      <c r="AM39" s="361"/>
      <c r="AN39" s="364"/>
      <c r="AO39" s="319"/>
      <c r="AP39" s="319"/>
      <c r="AQ39" s="319"/>
      <c r="AR39" s="319"/>
      <c r="AS39" s="364"/>
      <c r="AT39" s="370"/>
      <c r="AU39" s="370"/>
      <c r="AV39" s="367"/>
      <c r="AW39" s="373"/>
    </row>
    <row r="40" spans="2:49" x14ac:dyDescent="0.2">
      <c r="B40" s="344" t="s">
        <v>295</v>
      </c>
      <c r="C40" s="332"/>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5" t="s">
        <v>112</v>
      </c>
      <c r="C41" s="331" t="s">
        <v>42</v>
      </c>
      <c r="D41" s="318">
        <v>0</v>
      </c>
      <c r="E41" s="361"/>
      <c r="F41" s="361"/>
      <c r="G41" s="361"/>
      <c r="H41" s="361"/>
      <c r="I41" s="363"/>
      <c r="J41" s="318">
        <v>0</v>
      </c>
      <c r="K41" s="361"/>
      <c r="L41" s="361"/>
      <c r="M41" s="361"/>
      <c r="N41" s="361"/>
      <c r="O41" s="363"/>
      <c r="P41" s="318">
        <v>0</v>
      </c>
      <c r="Q41" s="361"/>
      <c r="R41" s="361"/>
      <c r="S41" s="361"/>
      <c r="T41" s="361"/>
      <c r="U41" s="318"/>
      <c r="V41" s="361"/>
      <c r="W41" s="361"/>
      <c r="X41" s="318"/>
      <c r="Y41" s="361"/>
      <c r="Z41" s="361"/>
      <c r="AA41" s="318"/>
      <c r="AB41" s="361"/>
      <c r="AC41" s="361"/>
      <c r="AD41" s="318"/>
      <c r="AE41" s="361"/>
      <c r="AF41" s="361"/>
      <c r="AG41" s="361"/>
      <c r="AH41" s="361"/>
      <c r="AI41" s="318"/>
      <c r="AJ41" s="361"/>
      <c r="AK41" s="361"/>
      <c r="AL41" s="361"/>
      <c r="AM41" s="361"/>
      <c r="AN41" s="318"/>
      <c r="AO41" s="361"/>
      <c r="AP41" s="361"/>
      <c r="AQ41" s="361"/>
      <c r="AR41" s="361"/>
      <c r="AS41" s="318">
        <v>0</v>
      </c>
      <c r="AT41" s="321"/>
      <c r="AU41" s="321"/>
      <c r="AV41" s="367"/>
      <c r="AW41" s="373"/>
    </row>
    <row r="42" spans="2:49" s="5" customFormat="1" ht="25.5" x14ac:dyDescent="0.2">
      <c r="B42" s="345" t="s">
        <v>92</v>
      </c>
      <c r="C42" s="331"/>
      <c r="D42" s="364"/>
      <c r="E42" s="319">
        <v>0</v>
      </c>
      <c r="F42" s="319">
        <v>0</v>
      </c>
      <c r="G42" s="319">
        <v>0</v>
      </c>
      <c r="H42" s="319">
        <v>0</v>
      </c>
      <c r="I42" s="318">
        <v>0</v>
      </c>
      <c r="J42" s="364"/>
      <c r="K42" s="319">
        <v>0</v>
      </c>
      <c r="L42" s="397">
        <v>0</v>
      </c>
      <c r="M42" s="397">
        <v>0</v>
      </c>
      <c r="N42" s="397">
        <v>0</v>
      </c>
      <c r="O42" s="396">
        <v>0</v>
      </c>
      <c r="P42" s="364"/>
      <c r="Q42" s="319">
        <v>0</v>
      </c>
      <c r="R42" s="319">
        <v>0</v>
      </c>
      <c r="S42" s="319">
        <v>0</v>
      </c>
      <c r="T42" s="319">
        <v>0</v>
      </c>
      <c r="U42" s="364"/>
      <c r="V42" s="319"/>
      <c r="W42" s="319"/>
      <c r="X42" s="364"/>
      <c r="Y42" s="319"/>
      <c r="Z42" s="319"/>
      <c r="AA42" s="364"/>
      <c r="AB42" s="319"/>
      <c r="AC42" s="319"/>
      <c r="AD42" s="364"/>
      <c r="AE42" s="361"/>
      <c r="AF42" s="361"/>
      <c r="AG42" s="361"/>
      <c r="AH42" s="361"/>
      <c r="AI42" s="364"/>
      <c r="AJ42" s="361"/>
      <c r="AK42" s="361"/>
      <c r="AL42" s="361"/>
      <c r="AM42" s="361"/>
      <c r="AN42" s="364"/>
      <c r="AO42" s="319"/>
      <c r="AP42" s="319"/>
      <c r="AQ42" s="319"/>
      <c r="AR42" s="319"/>
      <c r="AS42" s="364"/>
      <c r="AT42" s="370"/>
      <c r="AU42" s="370"/>
      <c r="AV42" s="367"/>
      <c r="AW42" s="373"/>
    </row>
    <row r="43" spans="2:49" x14ac:dyDescent="0.2">
      <c r="B43" s="343" t="s">
        <v>296</v>
      </c>
      <c r="C43" s="331" t="s">
        <v>46</v>
      </c>
      <c r="D43" s="318">
        <v>0</v>
      </c>
      <c r="E43" s="362"/>
      <c r="F43" s="362"/>
      <c r="G43" s="362"/>
      <c r="H43" s="362"/>
      <c r="I43" s="364"/>
      <c r="J43" s="318">
        <v>0</v>
      </c>
      <c r="K43" s="362"/>
      <c r="L43" s="362"/>
      <c r="M43" s="362"/>
      <c r="N43" s="362"/>
      <c r="O43" s="364"/>
      <c r="P43" s="318">
        <v>0</v>
      </c>
      <c r="Q43" s="362"/>
      <c r="R43" s="362"/>
      <c r="S43" s="362"/>
      <c r="T43" s="362"/>
      <c r="U43" s="318"/>
      <c r="V43" s="362"/>
      <c r="W43" s="362"/>
      <c r="X43" s="318"/>
      <c r="Y43" s="362"/>
      <c r="Z43" s="362"/>
      <c r="AA43" s="318"/>
      <c r="AB43" s="362"/>
      <c r="AC43" s="362"/>
      <c r="AD43" s="363"/>
      <c r="AE43" s="361"/>
      <c r="AF43" s="361"/>
      <c r="AG43" s="361"/>
      <c r="AH43" s="361"/>
      <c r="AI43" s="318"/>
      <c r="AJ43" s="361"/>
      <c r="AK43" s="361"/>
      <c r="AL43" s="361"/>
      <c r="AM43" s="361"/>
      <c r="AN43" s="318"/>
      <c r="AO43" s="362"/>
      <c r="AP43" s="362"/>
      <c r="AQ43" s="362"/>
      <c r="AR43" s="362"/>
      <c r="AS43" s="318">
        <v>0</v>
      </c>
      <c r="AT43" s="321"/>
      <c r="AU43" s="321"/>
      <c r="AV43" s="367"/>
      <c r="AW43" s="373"/>
    </row>
    <row r="44" spans="2:49" x14ac:dyDescent="0.2">
      <c r="B44" s="344" t="s">
        <v>297</v>
      </c>
      <c r="C44" s="331"/>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5" t="s">
        <v>115</v>
      </c>
      <c r="C45" s="331" t="s">
        <v>30</v>
      </c>
      <c r="D45" s="318">
        <v>0</v>
      </c>
      <c r="E45" s="319">
        <v>0</v>
      </c>
      <c r="F45" s="319">
        <v>0</v>
      </c>
      <c r="G45" s="319">
        <v>0</v>
      </c>
      <c r="H45" s="319">
        <v>0</v>
      </c>
      <c r="I45" s="318">
        <v>0</v>
      </c>
      <c r="J45" s="318">
        <v>0</v>
      </c>
      <c r="K45" s="319">
        <v>0</v>
      </c>
      <c r="L45" s="397">
        <v>0</v>
      </c>
      <c r="M45" s="397">
        <v>0</v>
      </c>
      <c r="N45" s="397">
        <v>0</v>
      </c>
      <c r="O45" s="396">
        <v>0</v>
      </c>
      <c r="P45" s="318">
        <v>0</v>
      </c>
      <c r="Q45" s="319">
        <v>0</v>
      </c>
      <c r="R45" s="319">
        <v>0</v>
      </c>
      <c r="S45" s="319">
        <v>0</v>
      </c>
      <c r="T45" s="319">
        <v>0</v>
      </c>
      <c r="U45" s="318"/>
      <c r="V45" s="319"/>
      <c r="W45" s="319"/>
      <c r="X45" s="318"/>
      <c r="Y45" s="319"/>
      <c r="Z45" s="319"/>
      <c r="AA45" s="318"/>
      <c r="AB45" s="319"/>
      <c r="AC45" s="319"/>
      <c r="AD45" s="318"/>
      <c r="AE45" s="361"/>
      <c r="AF45" s="361"/>
      <c r="AG45" s="361"/>
      <c r="AH45" s="361"/>
      <c r="AI45" s="318"/>
      <c r="AJ45" s="361"/>
      <c r="AK45" s="361"/>
      <c r="AL45" s="361"/>
      <c r="AM45" s="361"/>
      <c r="AN45" s="318"/>
      <c r="AO45" s="319"/>
      <c r="AP45" s="319"/>
      <c r="AQ45" s="319"/>
      <c r="AR45" s="319"/>
      <c r="AS45" s="318">
        <v>0</v>
      </c>
      <c r="AT45" s="321"/>
      <c r="AU45" s="321"/>
      <c r="AV45" s="367"/>
      <c r="AW45" s="373"/>
    </row>
    <row r="46" spans="2:49" x14ac:dyDescent="0.2">
      <c r="B46" s="343" t="s">
        <v>116</v>
      </c>
      <c r="C46" s="331" t="s">
        <v>31</v>
      </c>
      <c r="D46" s="318">
        <v>0</v>
      </c>
      <c r="E46" s="319">
        <v>0</v>
      </c>
      <c r="F46" s="319">
        <v>0</v>
      </c>
      <c r="G46" s="319">
        <v>0</v>
      </c>
      <c r="H46" s="319">
        <v>0</v>
      </c>
      <c r="I46" s="318">
        <v>0</v>
      </c>
      <c r="J46" s="318">
        <v>0</v>
      </c>
      <c r="K46" s="319">
        <v>0</v>
      </c>
      <c r="L46" s="397">
        <v>0</v>
      </c>
      <c r="M46" s="397">
        <v>0</v>
      </c>
      <c r="N46" s="397">
        <v>0</v>
      </c>
      <c r="O46" s="396">
        <v>0</v>
      </c>
      <c r="P46" s="318">
        <v>0</v>
      </c>
      <c r="Q46" s="319">
        <v>0</v>
      </c>
      <c r="R46" s="319">
        <v>0</v>
      </c>
      <c r="S46" s="319">
        <v>0</v>
      </c>
      <c r="T46" s="319">
        <v>0</v>
      </c>
      <c r="U46" s="318"/>
      <c r="V46" s="319"/>
      <c r="W46" s="319"/>
      <c r="X46" s="318"/>
      <c r="Y46" s="319"/>
      <c r="Z46" s="319"/>
      <c r="AA46" s="318"/>
      <c r="AB46" s="319"/>
      <c r="AC46" s="319"/>
      <c r="AD46" s="318"/>
      <c r="AE46" s="361"/>
      <c r="AF46" s="361"/>
      <c r="AG46" s="361"/>
      <c r="AH46" s="361"/>
      <c r="AI46" s="318"/>
      <c r="AJ46" s="361"/>
      <c r="AK46" s="361"/>
      <c r="AL46" s="361"/>
      <c r="AM46" s="361"/>
      <c r="AN46" s="318"/>
      <c r="AO46" s="319"/>
      <c r="AP46" s="319"/>
      <c r="AQ46" s="319"/>
      <c r="AR46" s="319"/>
      <c r="AS46" s="318">
        <v>0</v>
      </c>
      <c r="AT46" s="321"/>
      <c r="AU46" s="321"/>
      <c r="AV46" s="367"/>
      <c r="AW46" s="373"/>
    </row>
    <row r="47" spans="2:49" x14ac:dyDescent="0.2">
      <c r="B47" s="343" t="s">
        <v>117</v>
      </c>
      <c r="C47" s="331" t="s">
        <v>32</v>
      </c>
      <c r="D47" s="318">
        <v>0</v>
      </c>
      <c r="E47" s="362"/>
      <c r="F47" s="362"/>
      <c r="G47" s="362"/>
      <c r="H47" s="362"/>
      <c r="I47" s="364"/>
      <c r="J47" s="318">
        <v>0</v>
      </c>
      <c r="K47" s="362"/>
      <c r="L47" s="362"/>
      <c r="M47" s="362"/>
      <c r="N47" s="362"/>
      <c r="O47" s="364"/>
      <c r="P47" s="318">
        <v>0</v>
      </c>
      <c r="Q47" s="362"/>
      <c r="R47" s="362"/>
      <c r="S47" s="362"/>
      <c r="T47" s="362"/>
      <c r="U47" s="318"/>
      <c r="V47" s="362"/>
      <c r="W47" s="362"/>
      <c r="X47" s="318"/>
      <c r="Y47" s="362"/>
      <c r="Z47" s="362"/>
      <c r="AA47" s="318"/>
      <c r="AB47" s="362"/>
      <c r="AC47" s="362"/>
      <c r="AD47" s="318"/>
      <c r="AE47" s="361"/>
      <c r="AF47" s="361"/>
      <c r="AG47" s="361"/>
      <c r="AH47" s="361"/>
      <c r="AI47" s="318"/>
      <c r="AJ47" s="361"/>
      <c r="AK47" s="361"/>
      <c r="AL47" s="361"/>
      <c r="AM47" s="361"/>
      <c r="AN47" s="318"/>
      <c r="AO47" s="362"/>
      <c r="AP47" s="362"/>
      <c r="AQ47" s="362"/>
      <c r="AR47" s="362"/>
      <c r="AS47" s="318">
        <v>0</v>
      </c>
      <c r="AT47" s="321"/>
      <c r="AU47" s="321"/>
      <c r="AV47" s="367"/>
      <c r="AW47" s="373"/>
    </row>
    <row r="48" spans="2:49" x14ac:dyDescent="0.2">
      <c r="B48" s="344" t="s">
        <v>298</v>
      </c>
      <c r="C48" s="331"/>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3" t="s">
        <v>118</v>
      </c>
      <c r="C49" s="331" t="s">
        <v>33</v>
      </c>
      <c r="D49" s="318">
        <v>0</v>
      </c>
      <c r="E49" s="319">
        <v>0</v>
      </c>
      <c r="F49" s="319">
        <v>0</v>
      </c>
      <c r="G49" s="319">
        <v>0</v>
      </c>
      <c r="H49" s="319">
        <v>0</v>
      </c>
      <c r="I49" s="318">
        <v>0</v>
      </c>
      <c r="J49" s="318">
        <v>0</v>
      </c>
      <c r="K49" s="319">
        <v>0</v>
      </c>
      <c r="L49" s="397">
        <v>0</v>
      </c>
      <c r="M49" s="397">
        <v>0</v>
      </c>
      <c r="N49" s="397">
        <v>0</v>
      </c>
      <c r="O49" s="396">
        <v>0</v>
      </c>
      <c r="P49" s="318">
        <v>0</v>
      </c>
      <c r="Q49" s="319">
        <v>0</v>
      </c>
      <c r="R49" s="319">
        <v>0</v>
      </c>
      <c r="S49" s="319">
        <v>0</v>
      </c>
      <c r="T49" s="319">
        <v>0</v>
      </c>
      <c r="U49" s="318"/>
      <c r="V49" s="319"/>
      <c r="W49" s="319"/>
      <c r="X49" s="318"/>
      <c r="Y49" s="319"/>
      <c r="Z49" s="319"/>
      <c r="AA49" s="318"/>
      <c r="AB49" s="319"/>
      <c r="AC49" s="319"/>
      <c r="AD49" s="318"/>
      <c r="AE49" s="361"/>
      <c r="AF49" s="361"/>
      <c r="AG49" s="361"/>
      <c r="AH49" s="361"/>
      <c r="AI49" s="318"/>
      <c r="AJ49" s="361"/>
      <c r="AK49" s="361"/>
      <c r="AL49" s="361"/>
      <c r="AM49" s="361"/>
      <c r="AN49" s="318"/>
      <c r="AO49" s="319"/>
      <c r="AP49" s="319"/>
      <c r="AQ49" s="319"/>
      <c r="AR49" s="319"/>
      <c r="AS49" s="318">
        <v>0</v>
      </c>
      <c r="AT49" s="321"/>
      <c r="AU49" s="321"/>
      <c r="AV49" s="367"/>
      <c r="AW49" s="373"/>
    </row>
    <row r="50" spans="2:49" x14ac:dyDescent="0.2">
      <c r="B50" s="343" t="s">
        <v>119</v>
      </c>
      <c r="C50" s="331" t="s">
        <v>34</v>
      </c>
      <c r="D50" s="318">
        <v>0</v>
      </c>
      <c r="E50" s="362"/>
      <c r="F50" s="362"/>
      <c r="G50" s="362"/>
      <c r="H50" s="362"/>
      <c r="I50" s="364"/>
      <c r="J50" s="318">
        <v>0</v>
      </c>
      <c r="K50" s="362"/>
      <c r="L50" s="362"/>
      <c r="M50" s="362"/>
      <c r="N50" s="362"/>
      <c r="O50" s="364"/>
      <c r="P50" s="318">
        <v>0</v>
      </c>
      <c r="Q50" s="362"/>
      <c r="R50" s="362"/>
      <c r="S50" s="362"/>
      <c r="T50" s="362"/>
      <c r="U50" s="318"/>
      <c r="V50" s="362"/>
      <c r="W50" s="362"/>
      <c r="X50" s="318"/>
      <c r="Y50" s="362"/>
      <c r="Z50" s="362"/>
      <c r="AA50" s="318"/>
      <c r="AB50" s="362"/>
      <c r="AC50" s="362"/>
      <c r="AD50" s="318"/>
      <c r="AE50" s="361"/>
      <c r="AF50" s="361"/>
      <c r="AG50" s="361"/>
      <c r="AH50" s="361"/>
      <c r="AI50" s="318"/>
      <c r="AJ50" s="361"/>
      <c r="AK50" s="361"/>
      <c r="AL50" s="361"/>
      <c r="AM50" s="361"/>
      <c r="AN50" s="318"/>
      <c r="AO50" s="362"/>
      <c r="AP50" s="362"/>
      <c r="AQ50" s="362"/>
      <c r="AR50" s="362"/>
      <c r="AS50" s="318">
        <v>0</v>
      </c>
      <c r="AT50" s="321"/>
      <c r="AU50" s="321"/>
      <c r="AV50" s="367"/>
      <c r="AW50" s="373"/>
    </row>
    <row r="51" spans="2:49" s="5" customFormat="1" x14ac:dyDescent="0.2">
      <c r="B51" s="343" t="s">
        <v>299</v>
      </c>
      <c r="C51" s="331"/>
      <c r="D51" s="318">
        <v>0</v>
      </c>
      <c r="E51" s="319">
        <v>0</v>
      </c>
      <c r="F51" s="319">
        <v>0</v>
      </c>
      <c r="G51" s="319">
        <v>0</v>
      </c>
      <c r="H51" s="319">
        <v>0</v>
      </c>
      <c r="I51" s="318">
        <v>0</v>
      </c>
      <c r="J51" s="318">
        <v>0</v>
      </c>
      <c r="K51" s="319">
        <v>0</v>
      </c>
      <c r="L51" s="397">
        <v>0</v>
      </c>
      <c r="M51" s="397">
        <v>0</v>
      </c>
      <c r="N51" s="397">
        <v>0</v>
      </c>
      <c r="O51" s="396">
        <v>0</v>
      </c>
      <c r="P51" s="318">
        <v>0</v>
      </c>
      <c r="Q51" s="319">
        <v>0</v>
      </c>
      <c r="R51" s="319">
        <v>0</v>
      </c>
      <c r="S51" s="319">
        <v>0</v>
      </c>
      <c r="T51" s="319">
        <v>0</v>
      </c>
      <c r="U51" s="318"/>
      <c r="V51" s="319"/>
      <c r="W51" s="319"/>
      <c r="X51" s="318"/>
      <c r="Y51" s="319"/>
      <c r="Z51" s="319"/>
      <c r="AA51" s="318"/>
      <c r="AB51" s="319"/>
      <c r="AC51" s="319"/>
      <c r="AD51" s="318"/>
      <c r="AE51" s="361"/>
      <c r="AF51" s="361"/>
      <c r="AG51" s="361"/>
      <c r="AH51" s="361"/>
      <c r="AI51" s="318"/>
      <c r="AJ51" s="361"/>
      <c r="AK51" s="361"/>
      <c r="AL51" s="361"/>
      <c r="AM51" s="361"/>
      <c r="AN51" s="318"/>
      <c r="AO51" s="319"/>
      <c r="AP51" s="319"/>
      <c r="AQ51" s="319"/>
      <c r="AR51" s="319"/>
      <c r="AS51" s="318">
        <v>0</v>
      </c>
      <c r="AT51" s="321"/>
      <c r="AU51" s="321"/>
      <c r="AV51" s="367"/>
      <c r="AW51" s="373"/>
    </row>
    <row r="52" spans="2:49" x14ac:dyDescent="0.2">
      <c r="B52" s="343" t="s">
        <v>300</v>
      </c>
      <c r="C52" s="331" t="s">
        <v>4</v>
      </c>
      <c r="D52" s="318">
        <v>0</v>
      </c>
      <c r="E52" s="319">
        <v>0</v>
      </c>
      <c r="F52" s="319">
        <v>0</v>
      </c>
      <c r="G52" s="319">
        <v>0</v>
      </c>
      <c r="H52" s="319">
        <v>0</v>
      </c>
      <c r="I52" s="318">
        <v>0</v>
      </c>
      <c r="J52" s="318">
        <v>0</v>
      </c>
      <c r="K52" s="319">
        <v>0</v>
      </c>
      <c r="L52" s="397">
        <v>0</v>
      </c>
      <c r="M52" s="397">
        <v>0</v>
      </c>
      <c r="N52" s="397">
        <v>0</v>
      </c>
      <c r="O52" s="396">
        <v>0</v>
      </c>
      <c r="P52" s="318">
        <v>0</v>
      </c>
      <c r="Q52" s="319">
        <v>0</v>
      </c>
      <c r="R52" s="319">
        <v>0</v>
      </c>
      <c r="S52" s="319">
        <v>0</v>
      </c>
      <c r="T52" s="319">
        <v>0</v>
      </c>
      <c r="U52" s="318"/>
      <c r="V52" s="319"/>
      <c r="W52" s="319"/>
      <c r="X52" s="318"/>
      <c r="Y52" s="319"/>
      <c r="Z52" s="319"/>
      <c r="AA52" s="318"/>
      <c r="AB52" s="319"/>
      <c r="AC52" s="319"/>
      <c r="AD52" s="318"/>
      <c r="AE52" s="361"/>
      <c r="AF52" s="361"/>
      <c r="AG52" s="361"/>
      <c r="AH52" s="361"/>
      <c r="AI52" s="318"/>
      <c r="AJ52" s="361"/>
      <c r="AK52" s="361"/>
      <c r="AL52" s="361"/>
      <c r="AM52" s="361"/>
      <c r="AN52" s="318"/>
      <c r="AO52" s="319"/>
      <c r="AP52" s="319"/>
      <c r="AQ52" s="319"/>
      <c r="AR52" s="319"/>
      <c r="AS52" s="318">
        <v>0</v>
      </c>
      <c r="AT52" s="321"/>
      <c r="AU52" s="321"/>
      <c r="AV52" s="367"/>
      <c r="AW52" s="373"/>
    </row>
    <row r="53" spans="2:49" s="5" customFormat="1" x14ac:dyDescent="0.2">
      <c r="B53" s="343" t="s">
        <v>301</v>
      </c>
      <c r="C53" s="331" t="s">
        <v>5</v>
      </c>
      <c r="D53" s="318">
        <v>0</v>
      </c>
      <c r="E53" s="319">
        <v>0</v>
      </c>
      <c r="F53" s="319">
        <v>0</v>
      </c>
      <c r="G53" s="319">
        <v>0</v>
      </c>
      <c r="H53" s="319">
        <v>0</v>
      </c>
      <c r="I53" s="318">
        <v>0</v>
      </c>
      <c r="J53" s="318">
        <v>0</v>
      </c>
      <c r="K53" s="319">
        <v>0</v>
      </c>
      <c r="L53" s="397">
        <v>0</v>
      </c>
      <c r="M53" s="397">
        <v>0</v>
      </c>
      <c r="N53" s="397">
        <v>0</v>
      </c>
      <c r="O53" s="396">
        <v>0</v>
      </c>
      <c r="P53" s="318">
        <v>0</v>
      </c>
      <c r="Q53" s="319">
        <v>0</v>
      </c>
      <c r="R53" s="319">
        <v>0</v>
      </c>
      <c r="S53" s="319">
        <v>0</v>
      </c>
      <c r="T53" s="319">
        <v>0</v>
      </c>
      <c r="U53" s="318"/>
      <c r="V53" s="319"/>
      <c r="W53" s="319"/>
      <c r="X53" s="318"/>
      <c r="Y53" s="319"/>
      <c r="Z53" s="319"/>
      <c r="AA53" s="318"/>
      <c r="AB53" s="319"/>
      <c r="AC53" s="319"/>
      <c r="AD53" s="318"/>
      <c r="AE53" s="361"/>
      <c r="AF53" s="361"/>
      <c r="AG53" s="361"/>
      <c r="AH53" s="361"/>
      <c r="AI53" s="318"/>
      <c r="AJ53" s="361"/>
      <c r="AK53" s="361"/>
      <c r="AL53" s="361"/>
      <c r="AM53" s="361"/>
      <c r="AN53" s="318"/>
      <c r="AO53" s="319"/>
      <c r="AP53" s="319"/>
      <c r="AQ53" s="319"/>
      <c r="AR53" s="319"/>
      <c r="AS53" s="318">
        <v>0</v>
      </c>
      <c r="AT53" s="321"/>
      <c r="AU53" s="321"/>
      <c r="AV53" s="367"/>
      <c r="AW53" s="373"/>
    </row>
    <row r="54" spans="2:49" s="92" customFormat="1" x14ac:dyDescent="0.2">
      <c r="B54" s="348" t="s">
        <v>302</v>
      </c>
      <c r="C54" s="334" t="s">
        <v>77</v>
      </c>
      <c r="D54" s="398">
        <f>+D23+D26-D28+D30-D32+D34-D36+D38+D41-D43+D45+D46-D47-D49+D50+D51+D52+D53</f>
        <v>0</v>
      </c>
      <c r="E54" s="399">
        <f>+E24+E27+E31+E35-E36+E39+E42+E45+E46-E49+E51+E52+E53</f>
        <v>0</v>
      </c>
      <c r="F54" s="399">
        <f t="shared" ref="F54:I54" si="0">+F24+F27+F31+F35-F36+F39+F42+F45+F46-F49+F51+F52+F53</f>
        <v>0</v>
      </c>
      <c r="G54" s="399">
        <f t="shared" si="0"/>
        <v>0</v>
      </c>
      <c r="H54" s="399">
        <f t="shared" si="0"/>
        <v>0</v>
      </c>
      <c r="I54" s="399">
        <f t="shared" si="0"/>
        <v>0</v>
      </c>
      <c r="J54" s="398">
        <f>+J23+J26-J28+J30-J32+J34-J36+J38+J41-J43+J45+J46-J47-J49+J50+J51+J52+J53</f>
        <v>2190633</v>
      </c>
      <c r="K54" s="399">
        <f>+K24+K27+K31+K35-K36+K39+K42+K45+K46-K49+K51+K52+K53</f>
        <v>2190633</v>
      </c>
      <c r="L54" s="399">
        <f t="shared" ref="L54" si="1">+L24+L27+L31+L35-L36+L39+L42+L45+L46-L49+L51+L52+L53</f>
        <v>0</v>
      </c>
      <c r="M54" s="399">
        <f t="shared" ref="M54" si="2">+M24+M27+M31+M35-M36+M39+M42+M45+M46-M49+M51+M52+M53</f>
        <v>0</v>
      </c>
      <c r="N54" s="399">
        <f t="shared" ref="N54" si="3">+N24+N27+N31+N35-N36+N39+N42+N45+N46-N49+N51+N52+N53</f>
        <v>0</v>
      </c>
      <c r="O54" s="399">
        <f t="shared" ref="O54" si="4">+O24+O27+O31+O35-O36+O39+O42+O45+O46-O49+O51+O52+O53</f>
        <v>0</v>
      </c>
      <c r="P54" s="398">
        <f>+P23+P26-P28+P30-P32+P34-P36+P38+P41-P43+P45+P46-P47-P49+P50+P51+P52+P53</f>
        <v>14831314</v>
      </c>
      <c r="Q54" s="399">
        <f>+Q24+Q27+Q31+Q35-Q36+Q39+Q42+Q45+Q46-Q49+Q51+Q52+Q53</f>
        <v>14831314</v>
      </c>
      <c r="R54" s="399">
        <f t="shared" ref="R54" si="5">+R24+R27+R31+R35-R36+R39+R42+R45+R46-R49+R51+R52+R53</f>
        <v>0</v>
      </c>
      <c r="S54" s="399">
        <f t="shared" ref="S54" si="6">+S24+S27+S31+S35-S36+S39+S42+S45+S46-S49+S51+S52+S53</f>
        <v>0</v>
      </c>
      <c r="T54" s="399">
        <f t="shared" ref="T54" si="7">+T24+T27+T31+T35-T36+T39+T42+T45+T46-T49+T51+T52+T53</f>
        <v>0</v>
      </c>
      <c r="U54" s="322"/>
      <c r="V54" s="323"/>
      <c r="W54" s="323"/>
      <c r="X54" s="322"/>
      <c r="Y54" s="323"/>
      <c r="Z54" s="323"/>
      <c r="AA54" s="322"/>
      <c r="AB54" s="323"/>
      <c r="AC54" s="323"/>
      <c r="AD54" s="322"/>
      <c r="AE54" s="361"/>
      <c r="AF54" s="361"/>
      <c r="AG54" s="361"/>
      <c r="AH54" s="361"/>
      <c r="AI54" s="322"/>
      <c r="AJ54" s="361"/>
      <c r="AK54" s="361"/>
      <c r="AL54" s="361"/>
      <c r="AM54" s="361"/>
      <c r="AN54" s="322"/>
      <c r="AO54" s="323"/>
      <c r="AP54" s="323"/>
      <c r="AQ54" s="323"/>
      <c r="AR54" s="323"/>
      <c r="AS54" s="398">
        <f>+AS23+AS26-AS28+AS30-AS32+AS34-AS36+AS38+AS41-AS43+AS45+AS46-AS47-AS49+AS50+AS51+AS52+AS53</f>
        <v>3702086</v>
      </c>
      <c r="AT54" s="324"/>
      <c r="AU54" s="399"/>
      <c r="AV54" s="367"/>
      <c r="AW54" s="373"/>
    </row>
    <row r="55" spans="2:49" ht="25.5" x14ac:dyDescent="0.2">
      <c r="B55" s="348" t="s">
        <v>493</v>
      </c>
      <c r="C55" s="335" t="s">
        <v>28</v>
      </c>
      <c r="D55" s="322">
        <v>0</v>
      </c>
      <c r="E55" s="323">
        <v>0</v>
      </c>
      <c r="F55" s="323">
        <v>0</v>
      </c>
      <c r="G55" s="323">
        <v>0</v>
      </c>
      <c r="H55" s="323">
        <v>0</v>
      </c>
      <c r="I55" s="322">
        <v>0</v>
      </c>
      <c r="J55" s="398">
        <v>0</v>
      </c>
      <c r="K55" s="399">
        <v>0</v>
      </c>
      <c r="L55" s="399">
        <v>0</v>
      </c>
      <c r="M55" s="399">
        <v>0</v>
      </c>
      <c r="N55" s="399">
        <v>0</v>
      </c>
      <c r="O55" s="398">
        <v>0</v>
      </c>
      <c r="P55" s="398">
        <v>0</v>
      </c>
      <c r="Q55" s="399">
        <v>0</v>
      </c>
      <c r="R55" s="399">
        <v>0</v>
      </c>
      <c r="S55" s="399">
        <v>0</v>
      </c>
      <c r="T55" s="399">
        <v>0</v>
      </c>
      <c r="U55" s="322"/>
      <c r="V55" s="323"/>
      <c r="W55" s="323"/>
      <c r="X55" s="322"/>
      <c r="Y55" s="323"/>
      <c r="Z55" s="323"/>
      <c r="AA55" s="322"/>
      <c r="AB55" s="323"/>
      <c r="AC55" s="323"/>
      <c r="AD55" s="322"/>
      <c r="AE55" s="361"/>
      <c r="AF55" s="361"/>
      <c r="AG55" s="361"/>
      <c r="AH55" s="361"/>
      <c r="AI55" s="322"/>
      <c r="AJ55" s="361"/>
      <c r="AK55" s="361"/>
      <c r="AL55" s="361"/>
      <c r="AM55" s="361"/>
      <c r="AN55" s="322"/>
      <c r="AO55" s="323"/>
      <c r="AP55" s="323"/>
      <c r="AQ55" s="323"/>
      <c r="AR55" s="323"/>
      <c r="AS55" s="398">
        <v>0</v>
      </c>
      <c r="AT55" s="324"/>
      <c r="AU55" s="399"/>
      <c r="AV55" s="367"/>
      <c r="AW55" s="373"/>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1"/>
      <c r="AF56" s="361"/>
      <c r="AG56" s="361"/>
      <c r="AH56" s="361"/>
      <c r="AI56" s="318"/>
      <c r="AJ56" s="361"/>
      <c r="AK56" s="361"/>
      <c r="AL56" s="361"/>
      <c r="AM56" s="361"/>
      <c r="AN56" s="318"/>
      <c r="AO56" s="319"/>
      <c r="AP56" s="319"/>
      <c r="AQ56" s="319"/>
      <c r="AR56" s="319"/>
      <c r="AS56" s="318">
        <v>0</v>
      </c>
      <c r="AT56" s="321"/>
      <c r="AU56" s="321"/>
      <c r="AV56" s="321"/>
      <c r="AW56" s="373"/>
    </row>
    <row r="57" spans="2:49" x14ac:dyDescent="0.2">
      <c r="B57" s="343" t="s">
        <v>121</v>
      </c>
      <c r="C57" s="335" t="s">
        <v>29</v>
      </c>
      <c r="D57" s="318">
        <v>0</v>
      </c>
      <c r="E57" s="397">
        <v>0</v>
      </c>
      <c r="F57" s="397">
        <v>0</v>
      </c>
      <c r="G57" s="397">
        <v>0</v>
      </c>
      <c r="H57" s="397">
        <v>0</v>
      </c>
      <c r="I57" s="396">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1"/>
      <c r="AF57" s="361"/>
      <c r="AG57" s="361"/>
      <c r="AH57" s="361"/>
      <c r="AI57" s="318"/>
      <c r="AJ57" s="361"/>
      <c r="AK57" s="361"/>
      <c r="AL57" s="361"/>
      <c r="AM57" s="361"/>
      <c r="AN57" s="318"/>
      <c r="AO57" s="319"/>
      <c r="AP57" s="319"/>
      <c r="AQ57" s="319"/>
      <c r="AR57" s="319"/>
      <c r="AS57" s="318">
        <v>0</v>
      </c>
      <c r="AT57" s="321"/>
      <c r="AU57" s="321"/>
      <c r="AV57" s="321"/>
      <c r="AW57" s="373"/>
    </row>
    <row r="58" spans="2:49" s="5" customFormat="1" ht="13.5" thickBot="1" x14ac:dyDescent="0.25">
      <c r="B58" s="351" t="s">
        <v>494</v>
      </c>
      <c r="C58" s="352"/>
      <c r="D58" s="353">
        <v>0</v>
      </c>
      <c r="E58" s="353">
        <v>0</v>
      </c>
      <c r="F58" s="353">
        <v>0</v>
      </c>
      <c r="G58" s="353">
        <v>0</v>
      </c>
      <c r="H58" s="353">
        <v>0</v>
      </c>
      <c r="I58" s="353">
        <v>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0" priority="394" stopIfTrue="1" operator="lessThan">
      <formula>0</formula>
    </cfRule>
  </conditionalFormatting>
  <conditionalFormatting sqref="AA11:AA14">
    <cfRule type="cellIs" dxfId="509" priority="392" stopIfTrue="1" operator="lessThan">
      <formula>0</formula>
    </cfRule>
  </conditionalFormatting>
  <conditionalFormatting sqref="AN18:AN19">
    <cfRule type="cellIs" dxfId="508" priority="368" stopIfTrue="1" operator="lessThan">
      <formula>0</formula>
    </cfRule>
  </conditionalFormatting>
  <conditionalFormatting sqref="AU47">
    <cfRule type="cellIs" dxfId="507" priority="37" stopIfTrue="1" operator="lessThan">
      <formula>0</formula>
    </cfRule>
  </conditionalFormatting>
  <conditionalFormatting sqref="AS26">
    <cfRule type="cellIs" dxfId="506" priority="72" stopIfTrue="1" operator="lessThan">
      <formula>0</formula>
    </cfRule>
  </conditionalFormatting>
  <conditionalFormatting sqref="AT26">
    <cfRule type="cellIs" dxfId="505" priority="71" stopIfTrue="1" operator="lessThan">
      <formula>0</formula>
    </cfRule>
  </conditionalFormatting>
  <conditionalFormatting sqref="D5:D7">
    <cfRule type="cellIs" dxfId="504" priority="490" stopIfTrue="1" operator="lessThan">
      <formula>0</formula>
    </cfRule>
  </conditionalFormatting>
  <conditionalFormatting sqref="AU51">
    <cfRule type="cellIs" dxfId="503" priority="28" stopIfTrue="1" operator="lessThan">
      <formula>0</formula>
    </cfRule>
  </conditionalFormatting>
  <conditionalFormatting sqref="J5:J7">
    <cfRule type="cellIs" dxfId="502" priority="488" stopIfTrue="1" operator="lessThan">
      <formula>0</formula>
    </cfRule>
  </conditionalFormatting>
  <conditionalFormatting sqref="AT52">
    <cfRule type="cellIs" dxfId="501" priority="26" stopIfTrue="1" operator="lessThan">
      <formula>0</formula>
    </cfRule>
  </conditionalFormatting>
  <conditionalFormatting sqref="P5:P6">
    <cfRule type="cellIs" dxfId="500" priority="486" stopIfTrue="1" operator="lessThan">
      <formula>0</formula>
    </cfRule>
  </conditionalFormatting>
  <conditionalFormatting sqref="U5:U7">
    <cfRule type="cellIs" dxfId="499" priority="485" stopIfTrue="1" operator="lessThan">
      <formula>0</formula>
    </cfRule>
  </conditionalFormatting>
  <conditionalFormatting sqref="X5:X7">
    <cfRule type="cellIs" dxfId="498" priority="484" stopIfTrue="1" operator="lessThan">
      <formula>0</formula>
    </cfRule>
  </conditionalFormatting>
  <conditionalFormatting sqref="AA5:AA7">
    <cfRule type="cellIs" dxfId="497" priority="483" stopIfTrue="1" operator="lessThan">
      <formula>0</formula>
    </cfRule>
  </conditionalFormatting>
  <conditionalFormatting sqref="AD5:AD7">
    <cfRule type="cellIs" dxfId="496" priority="482" stopIfTrue="1" operator="lessThan">
      <formula>0</formula>
    </cfRule>
  </conditionalFormatting>
  <conditionalFormatting sqref="AI5:AI7">
    <cfRule type="cellIs" dxfId="495" priority="481" stopIfTrue="1" operator="lessThan">
      <formula>0</formula>
    </cfRule>
  </conditionalFormatting>
  <conditionalFormatting sqref="AN5:AN7">
    <cfRule type="cellIs" dxfId="494" priority="480" stopIfTrue="1" operator="lessThan">
      <formula>0</formula>
    </cfRule>
  </conditionalFormatting>
  <conditionalFormatting sqref="AS5:AS7">
    <cfRule type="cellIs" dxfId="493" priority="479" stopIfTrue="1" operator="lessThan">
      <formula>0</formula>
    </cfRule>
  </conditionalFormatting>
  <conditionalFormatting sqref="AT5:AT7">
    <cfRule type="cellIs" dxfId="492" priority="478" stopIfTrue="1" operator="lessThan">
      <formula>0</formula>
    </cfRule>
  </conditionalFormatting>
  <conditionalFormatting sqref="AU5:AU7">
    <cfRule type="cellIs" dxfId="491" priority="477" stopIfTrue="1" operator="lessThan">
      <formula>0</formula>
    </cfRule>
  </conditionalFormatting>
  <conditionalFormatting sqref="D9">
    <cfRule type="cellIs" dxfId="490" priority="476" stopIfTrue="1" operator="lessThan">
      <formula>0</formula>
    </cfRule>
  </conditionalFormatting>
  <conditionalFormatting sqref="D11:D20">
    <cfRule type="cellIs" dxfId="489" priority="475" stopIfTrue="1" operator="lessThan">
      <formula>0</formula>
    </cfRule>
  </conditionalFormatting>
  <conditionalFormatting sqref="E10:I10">
    <cfRule type="cellIs" dxfId="488" priority="474" stopIfTrue="1" operator="lessThan">
      <formula>0</formula>
    </cfRule>
  </conditionalFormatting>
  <conditionalFormatting sqref="E11:I11">
    <cfRule type="cellIs" dxfId="487" priority="473" stopIfTrue="1" operator="lessThan">
      <formula>0</formula>
    </cfRule>
  </conditionalFormatting>
  <conditionalFormatting sqref="E13:I16">
    <cfRule type="cellIs" dxfId="486" priority="472" stopIfTrue="1" operator="lessThan">
      <formula>0</formula>
    </cfRule>
  </conditionalFormatting>
  <conditionalFormatting sqref="E18:I20">
    <cfRule type="cellIs" dxfId="485" priority="471" stopIfTrue="1" operator="lessThan">
      <formula>0</formula>
    </cfRule>
  </conditionalFormatting>
  <conditionalFormatting sqref="H17">
    <cfRule type="cellIs" dxfId="484" priority="470" stopIfTrue="1" operator="lessThan">
      <formula>0</formula>
    </cfRule>
  </conditionalFormatting>
  <conditionalFormatting sqref="D23">
    <cfRule type="cellIs" dxfId="483" priority="469" stopIfTrue="1" operator="lessThan">
      <formula>0</formula>
    </cfRule>
  </conditionalFormatting>
  <conditionalFormatting sqref="D26">
    <cfRule type="cellIs" dxfId="482" priority="468" stopIfTrue="1" operator="lessThan">
      <formula>0</formula>
    </cfRule>
  </conditionalFormatting>
  <conditionalFormatting sqref="D28">
    <cfRule type="cellIs" dxfId="481" priority="467" stopIfTrue="1" operator="lessThan">
      <formula>0</formula>
    </cfRule>
  </conditionalFormatting>
  <conditionalFormatting sqref="D30">
    <cfRule type="cellIs" dxfId="480" priority="466" stopIfTrue="1" operator="lessThan">
      <formula>0</formula>
    </cfRule>
  </conditionalFormatting>
  <conditionalFormatting sqref="D32">
    <cfRule type="cellIs" dxfId="479" priority="465" stopIfTrue="1" operator="lessThan">
      <formula>0</formula>
    </cfRule>
  </conditionalFormatting>
  <conditionalFormatting sqref="AU57">
    <cfRule type="cellIs" dxfId="478" priority="16" stopIfTrue="1" operator="lessThan">
      <formula>0</formula>
    </cfRule>
  </conditionalFormatting>
  <conditionalFormatting sqref="D34">
    <cfRule type="cellIs" dxfId="477" priority="464" stopIfTrue="1" operator="lessThan">
      <formula>0</formula>
    </cfRule>
  </conditionalFormatting>
  <conditionalFormatting sqref="D38">
    <cfRule type="cellIs" dxfId="476" priority="463" stopIfTrue="1" operator="lessThan">
      <formula>0</formula>
    </cfRule>
  </conditionalFormatting>
  <conditionalFormatting sqref="D41">
    <cfRule type="cellIs" dxfId="475" priority="462" stopIfTrue="1" operator="lessThan">
      <formula>0</formula>
    </cfRule>
  </conditionalFormatting>
  <conditionalFormatting sqref="D43">
    <cfRule type="cellIs" dxfId="474" priority="461" stopIfTrue="1" operator="lessThan">
      <formula>0</formula>
    </cfRule>
  </conditionalFormatting>
  <conditionalFormatting sqref="D47">
    <cfRule type="cellIs" dxfId="473" priority="460" stopIfTrue="1" operator="lessThan">
      <formula>0</formula>
    </cfRule>
  </conditionalFormatting>
  <conditionalFormatting sqref="D50">
    <cfRule type="cellIs" dxfId="472" priority="459" stopIfTrue="1" operator="lessThan">
      <formula>0</formula>
    </cfRule>
  </conditionalFormatting>
  <conditionalFormatting sqref="E24:I24">
    <cfRule type="cellIs" dxfId="471" priority="457" stopIfTrue="1" operator="lessThan">
      <formula>0</formula>
    </cfRule>
  </conditionalFormatting>
  <conditionalFormatting sqref="E27:I27">
    <cfRule type="cellIs" dxfId="470" priority="456" stopIfTrue="1" operator="lessThan">
      <formula>0</formula>
    </cfRule>
  </conditionalFormatting>
  <conditionalFormatting sqref="E31:I31">
    <cfRule type="cellIs" dxfId="469" priority="455" stopIfTrue="1" operator="lessThan">
      <formula>0</formula>
    </cfRule>
  </conditionalFormatting>
  <conditionalFormatting sqref="E35:I35">
    <cfRule type="cellIs" dxfId="468" priority="454" stopIfTrue="1" operator="lessThan">
      <formula>0</formula>
    </cfRule>
  </conditionalFormatting>
  <conditionalFormatting sqref="E39:I39">
    <cfRule type="cellIs" dxfId="467" priority="453" stopIfTrue="1" operator="lessThan">
      <formula>0</formula>
    </cfRule>
  </conditionalFormatting>
  <conditionalFormatting sqref="E42:I42">
    <cfRule type="cellIs" dxfId="466" priority="452" stopIfTrue="1" operator="lessThan">
      <formula>0</formula>
    </cfRule>
  </conditionalFormatting>
  <conditionalFormatting sqref="D36">
    <cfRule type="cellIs" dxfId="465" priority="451" stopIfTrue="1" operator="lessThan">
      <formula>0</formula>
    </cfRule>
  </conditionalFormatting>
  <conditionalFormatting sqref="E36:I36">
    <cfRule type="cellIs" dxfId="464" priority="450" stopIfTrue="1" operator="lessThan">
      <formula>0</formula>
    </cfRule>
  </conditionalFormatting>
  <conditionalFormatting sqref="D45">
    <cfRule type="cellIs" dxfId="463" priority="449" stopIfTrue="1" operator="lessThan">
      <formula>0</formula>
    </cfRule>
  </conditionalFormatting>
  <conditionalFormatting sqref="E45:I45">
    <cfRule type="cellIs" dxfId="462" priority="448" stopIfTrue="1" operator="lessThan">
      <formula>0</formula>
    </cfRule>
  </conditionalFormatting>
  <conditionalFormatting sqref="D46">
    <cfRule type="cellIs" dxfId="461" priority="447" stopIfTrue="1" operator="lessThan">
      <formula>0</formula>
    </cfRule>
  </conditionalFormatting>
  <conditionalFormatting sqref="E46:I46">
    <cfRule type="cellIs" dxfId="460" priority="446" stopIfTrue="1" operator="lessThan">
      <formula>0</formula>
    </cfRule>
  </conditionalFormatting>
  <conditionalFormatting sqref="D49">
    <cfRule type="cellIs" dxfId="459" priority="445" stopIfTrue="1" operator="lessThan">
      <formula>0</formula>
    </cfRule>
  </conditionalFormatting>
  <conditionalFormatting sqref="E49:I49">
    <cfRule type="cellIs" dxfId="458" priority="444" stopIfTrue="1" operator="lessThan">
      <formula>0</formula>
    </cfRule>
  </conditionalFormatting>
  <conditionalFormatting sqref="D51">
    <cfRule type="cellIs" dxfId="457" priority="443" stopIfTrue="1" operator="lessThan">
      <formula>0</formula>
    </cfRule>
  </conditionalFormatting>
  <conditionalFormatting sqref="E51:I51">
    <cfRule type="cellIs" dxfId="456" priority="442" stopIfTrue="1" operator="lessThan">
      <formula>0</formula>
    </cfRule>
  </conditionalFormatting>
  <conditionalFormatting sqref="D52">
    <cfRule type="cellIs" dxfId="455" priority="441" stopIfTrue="1" operator="lessThan">
      <formula>0</formula>
    </cfRule>
  </conditionalFormatting>
  <conditionalFormatting sqref="E52:I52">
    <cfRule type="cellIs" dxfId="454" priority="440" stopIfTrue="1" operator="lessThan">
      <formula>0</formula>
    </cfRule>
  </conditionalFormatting>
  <conditionalFormatting sqref="D53">
    <cfRule type="cellIs" dxfId="453" priority="439" stopIfTrue="1" operator="lessThan">
      <formula>0</formula>
    </cfRule>
  </conditionalFormatting>
  <conditionalFormatting sqref="E53:I53">
    <cfRule type="cellIs" dxfId="452" priority="438" stopIfTrue="1" operator="lessThan">
      <formula>0</formula>
    </cfRule>
  </conditionalFormatting>
  <conditionalFormatting sqref="D56">
    <cfRule type="cellIs" dxfId="451" priority="437" stopIfTrue="1" operator="lessThan">
      <formula>0</formula>
    </cfRule>
  </conditionalFormatting>
  <conditionalFormatting sqref="E56:I56">
    <cfRule type="cellIs" dxfId="450" priority="436" stopIfTrue="1" operator="lessThan">
      <formula>0</formula>
    </cfRule>
  </conditionalFormatting>
  <conditionalFormatting sqref="D57">
    <cfRule type="cellIs" dxfId="449" priority="435" stopIfTrue="1" operator="lessThan">
      <formula>0</formula>
    </cfRule>
  </conditionalFormatting>
  <conditionalFormatting sqref="D58">
    <cfRule type="cellIs" dxfId="448" priority="433" stopIfTrue="1" operator="lessThan">
      <formula>0</formula>
    </cfRule>
  </conditionalFormatting>
  <conditionalFormatting sqref="J9">
    <cfRule type="cellIs" dxfId="447" priority="431" stopIfTrue="1" operator="lessThan">
      <formula>0</formula>
    </cfRule>
  </conditionalFormatting>
  <conditionalFormatting sqref="J11:J14">
    <cfRule type="cellIs" dxfId="446" priority="430" stopIfTrue="1" operator="lessThan">
      <formula>0</formula>
    </cfRule>
  </conditionalFormatting>
  <conditionalFormatting sqref="K10:O10">
    <cfRule type="cellIs" dxfId="445" priority="429" stopIfTrue="1" operator="lessThan">
      <formula>0</formula>
    </cfRule>
  </conditionalFormatting>
  <conditionalFormatting sqref="K11:O11">
    <cfRule type="cellIs" dxfId="444" priority="428" stopIfTrue="1" operator="lessThan">
      <formula>0</formula>
    </cfRule>
  </conditionalFormatting>
  <conditionalFormatting sqref="K13:O14">
    <cfRule type="cellIs" dxfId="443" priority="427" stopIfTrue="1" operator="lessThan">
      <formula>0</formula>
    </cfRule>
  </conditionalFormatting>
  <conditionalFormatting sqref="J16:J19">
    <cfRule type="cellIs" dxfId="442" priority="426" stopIfTrue="1" operator="lessThan">
      <formula>0</formula>
    </cfRule>
  </conditionalFormatting>
  <conditionalFormatting sqref="K16:O16">
    <cfRule type="cellIs" dxfId="441" priority="425" stopIfTrue="1" operator="lessThan">
      <formula>0</formula>
    </cfRule>
  </conditionalFormatting>
  <conditionalFormatting sqref="K18:O19">
    <cfRule type="cellIs" dxfId="440" priority="424" stopIfTrue="1" operator="lessThan">
      <formula>0</formula>
    </cfRule>
  </conditionalFormatting>
  <conditionalFormatting sqref="L17:N17">
    <cfRule type="cellIs" dxfId="439" priority="423" stopIfTrue="1" operator="lessThan">
      <formula>0</formula>
    </cfRule>
  </conditionalFormatting>
  <conditionalFormatting sqref="P9">
    <cfRule type="cellIs" dxfId="438" priority="422" stopIfTrue="1" operator="lessThan">
      <formula>0</formula>
    </cfRule>
  </conditionalFormatting>
  <conditionalFormatting sqref="P11:P14">
    <cfRule type="cellIs" dxfId="437" priority="421" stopIfTrue="1" operator="lessThan">
      <formula>0</formula>
    </cfRule>
  </conditionalFormatting>
  <conditionalFormatting sqref="Q10:T10">
    <cfRule type="cellIs" dxfId="436" priority="420" stopIfTrue="1" operator="lessThan">
      <formula>0</formula>
    </cfRule>
  </conditionalFormatting>
  <conditionalFormatting sqref="Q11:T11">
    <cfRule type="cellIs" dxfId="435" priority="419" stopIfTrue="1" operator="lessThan">
      <formula>0</formula>
    </cfRule>
  </conditionalFormatting>
  <conditionalFormatting sqref="Q13:T14">
    <cfRule type="cellIs" dxfId="434" priority="418" stopIfTrue="1" operator="lessThan">
      <formula>0</formula>
    </cfRule>
  </conditionalFormatting>
  <conditionalFormatting sqref="P18:P19">
    <cfRule type="cellIs" dxfId="433" priority="417" stopIfTrue="1" operator="lessThan">
      <formula>0</formula>
    </cfRule>
  </conditionalFormatting>
  <conditionalFormatting sqref="Q18:T19">
    <cfRule type="cellIs" dxfId="432" priority="416" stopIfTrue="1" operator="lessThan">
      <formula>0</formula>
    </cfRule>
  </conditionalFormatting>
  <conditionalFormatting sqref="U9">
    <cfRule type="cellIs" dxfId="431" priority="415" stopIfTrue="1" operator="lessThan">
      <formula>0</formula>
    </cfRule>
  </conditionalFormatting>
  <conditionalFormatting sqref="U11:U14">
    <cfRule type="cellIs" dxfId="430" priority="414" stopIfTrue="1" operator="lessThan">
      <formula>0</formula>
    </cfRule>
  </conditionalFormatting>
  <conditionalFormatting sqref="V10">
    <cfRule type="cellIs" dxfId="429" priority="413" stopIfTrue="1" operator="lessThan">
      <formula>0</formula>
    </cfRule>
  </conditionalFormatting>
  <conditionalFormatting sqref="V11">
    <cfRule type="cellIs" dxfId="428" priority="412" stopIfTrue="1" operator="lessThan">
      <formula>0</formula>
    </cfRule>
  </conditionalFormatting>
  <conditionalFormatting sqref="V13:V14">
    <cfRule type="cellIs" dxfId="427" priority="411" stopIfTrue="1" operator="lessThan">
      <formula>0</formula>
    </cfRule>
  </conditionalFormatting>
  <conditionalFormatting sqref="U18:U19">
    <cfRule type="cellIs" dxfId="426" priority="410" stopIfTrue="1" operator="lessThan">
      <formula>0</formula>
    </cfRule>
  </conditionalFormatting>
  <conditionalFormatting sqref="V18:V19">
    <cfRule type="cellIs" dxfId="425" priority="409" stopIfTrue="1" operator="lessThan">
      <formula>0</formula>
    </cfRule>
  </conditionalFormatting>
  <conditionalFormatting sqref="W10">
    <cfRule type="cellIs" dxfId="424" priority="408" stopIfTrue="1" operator="lessThan">
      <formula>0</formula>
    </cfRule>
  </conditionalFormatting>
  <conditionalFormatting sqref="W11">
    <cfRule type="cellIs" dxfId="423" priority="407" stopIfTrue="1" operator="lessThan">
      <formula>0</formula>
    </cfRule>
  </conditionalFormatting>
  <conditionalFormatting sqref="W13:W14">
    <cfRule type="cellIs" dxfId="422" priority="406" stopIfTrue="1" operator="lessThan">
      <formula>0</formula>
    </cfRule>
  </conditionalFormatting>
  <conditionalFormatting sqref="W18:W19">
    <cfRule type="cellIs" dxfId="421" priority="405" stopIfTrue="1" operator="lessThan">
      <formula>0</formula>
    </cfRule>
  </conditionalFormatting>
  <conditionalFormatting sqref="X9">
    <cfRule type="cellIs" dxfId="420" priority="404" stopIfTrue="1" operator="lessThan">
      <formula>0</formula>
    </cfRule>
  </conditionalFormatting>
  <conditionalFormatting sqref="X11:X14">
    <cfRule type="cellIs" dxfId="419" priority="403" stopIfTrue="1" operator="lessThan">
      <formula>0</formula>
    </cfRule>
  </conditionalFormatting>
  <conditionalFormatting sqref="Y10">
    <cfRule type="cellIs" dxfId="418" priority="402" stopIfTrue="1" operator="lessThan">
      <formula>0</formula>
    </cfRule>
  </conditionalFormatting>
  <conditionalFormatting sqref="Y11">
    <cfRule type="cellIs" dxfId="417" priority="401" stopIfTrue="1" operator="lessThan">
      <formula>0</formula>
    </cfRule>
  </conditionalFormatting>
  <conditionalFormatting sqref="Y13:Y14">
    <cfRule type="cellIs" dxfId="416" priority="400" stopIfTrue="1" operator="lessThan">
      <formula>0</formula>
    </cfRule>
  </conditionalFormatting>
  <conditionalFormatting sqref="X18:X19">
    <cfRule type="cellIs" dxfId="415" priority="399" stopIfTrue="1" operator="lessThan">
      <formula>0</formula>
    </cfRule>
  </conditionalFormatting>
  <conditionalFormatting sqref="Y18:Y19">
    <cfRule type="cellIs" dxfId="414" priority="398" stopIfTrue="1" operator="lessThan">
      <formula>0</formula>
    </cfRule>
  </conditionalFormatting>
  <conditionalFormatting sqref="Z10">
    <cfRule type="cellIs" dxfId="413" priority="397" stopIfTrue="1" operator="lessThan">
      <formula>0</formula>
    </cfRule>
  </conditionalFormatting>
  <conditionalFormatting sqref="Z11">
    <cfRule type="cellIs" dxfId="412" priority="396" stopIfTrue="1" operator="lessThan">
      <formula>0</formula>
    </cfRule>
  </conditionalFormatting>
  <conditionalFormatting sqref="Z13:Z14">
    <cfRule type="cellIs" dxfId="411" priority="395" stopIfTrue="1" operator="lessThan">
      <formula>0</formula>
    </cfRule>
  </conditionalFormatting>
  <conditionalFormatting sqref="AA9">
    <cfRule type="cellIs" dxfId="410" priority="393" stopIfTrue="1" operator="lessThan">
      <formula>0</formula>
    </cfRule>
  </conditionalFormatting>
  <conditionalFormatting sqref="AB10">
    <cfRule type="cellIs" dxfId="409" priority="391" stopIfTrue="1" operator="lessThan">
      <formula>0</formula>
    </cfRule>
  </conditionalFormatting>
  <conditionalFormatting sqref="AB11">
    <cfRule type="cellIs" dxfId="408" priority="390" stopIfTrue="1" operator="lessThan">
      <formula>0</formula>
    </cfRule>
  </conditionalFormatting>
  <conditionalFormatting sqref="AB13:AB14">
    <cfRule type="cellIs" dxfId="407" priority="389" stopIfTrue="1" operator="lessThan">
      <formula>0</formula>
    </cfRule>
  </conditionalFormatting>
  <conditionalFormatting sqref="AA18:AA19">
    <cfRule type="cellIs" dxfId="406" priority="388" stopIfTrue="1" operator="lessThan">
      <formula>0</formula>
    </cfRule>
  </conditionalFormatting>
  <conditionalFormatting sqref="AB18:AB19">
    <cfRule type="cellIs" dxfId="405" priority="387" stopIfTrue="1" operator="lessThan">
      <formula>0</formula>
    </cfRule>
  </conditionalFormatting>
  <conditionalFormatting sqref="AC10">
    <cfRule type="cellIs" dxfId="404" priority="386" stopIfTrue="1" operator="lessThan">
      <formula>0</formula>
    </cfRule>
  </conditionalFormatting>
  <conditionalFormatting sqref="AC11">
    <cfRule type="cellIs" dxfId="403" priority="385" stopIfTrue="1" operator="lessThan">
      <formula>0</formula>
    </cfRule>
  </conditionalFormatting>
  <conditionalFormatting sqref="AC13:AC14">
    <cfRule type="cellIs" dxfId="402" priority="384" stopIfTrue="1" operator="lessThan">
      <formula>0</formula>
    </cfRule>
  </conditionalFormatting>
  <conditionalFormatting sqref="AC18:AC19">
    <cfRule type="cellIs" dxfId="401" priority="383" stopIfTrue="1" operator="lessThan">
      <formula>0</formula>
    </cfRule>
  </conditionalFormatting>
  <conditionalFormatting sqref="AD9">
    <cfRule type="cellIs" dxfId="400" priority="382" stopIfTrue="1" operator="lessThan">
      <formula>0</formula>
    </cfRule>
  </conditionalFormatting>
  <conditionalFormatting sqref="AD11:AD14">
    <cfRule type="cellIs" dxfId="399" priority="381" stopIfTrue="1" operator="lessThan">
      <formula>0</formula>
    </cfRule>
  </conditionalFormatting>
  <conditionalFormatting sqref="AD18:AD19">
    <cfRule type="cellIs" dxfId="398" priority="380" stopIfTrue="1" operator="lessThan">
      <formula>0</formula>
    </cfRule>
  </conditionalFormatting>
  <conditionalFormatting sqref="AS57">
    <cfRule type="cellIs" dxfId="397" priority="18" stopIfTrue="1" operator="lessThan">
      <formula>0</formula>
    </cfRule>
  </conditionalFormatting>
  <conditionalFormatting sqref="AT57">
    <cfRule type="cellIs" dxfId="396" priority="17" stopIfTrue="1" operator="lessThan">
      <formula>0</formula>
    </cfRule>
  </conditionalFormatting>
  <conditionalFormatting sqref="AI9">
    <cfRule type="cellIs" dxfId="395" priority="376" stopIfTrue="1" operator="lessThan">
      <formula>0</formula>
    </cfRule>
  </conditionalFormatting>
  <conditionalFormatting sqref="AI11:AI14">
    <cfRule type="cellIs" dxfId="394" priority="375" stopIfTrue="1" operator="lessThan">
      <formula>0</formula>
    </cfRule>
  </conditionalFormatting>
  <conditionalFormatting sqref="AI18:AI19">
    <cfRule type="cellIs" dxfId="393" priority="374" stopIfTrue="1" operator="lessThan">
      <formula>0</formula>
    </cfRule>
  </conditionalFormatting>
  <conditionalFormatting sqref="AN9">
    <cfRule type="cellIs" dxfId="392" priority="373" stopIfTrue="1" operator="lessThan">
      <formula>0</formula>
    </cfRule>
  </conditionalFormatting>
  <conditionalFormatting sqref="AN11:AN14">
    <cfRule type="cellIs" dxfId="391" priority="372" stopIfTrue="1" operator="lessThan">
      <formula>0</formula>
    </cfRule>
  </conditionalFormatting>
  <conditionalFormatting sqref="AO10:AR10">
    <cfRule type="cellIs" dxfId="390" priority="371" stopIfTrue="1" operator="lessThan">
      <formula>0</formula>
    </cfRule>
  </conditionalFormatting>
  <conditionalFormatting sqref="AO11:AR11">
    <cfRule type="cellIs" dxfId="389" priority="370" stopIfTrue="1" operator="lessThan">
      <formula>0</formula>
    </cfRule>
  </conditionalFormatting>
  <conditionalFormatting sqref="AO13:AR14">
    <cfRule type="cellIs" dxfId="388" priority="369" stopIfTrue="1" operator="lessThan">
      <formula>0</formula>
    </cfRule>
  </conditionalFormatting>
  <conditionalFormatting sqref="AO18:AR19">
    <cfRule type="cellIs" dxfId="387" priority="367" stopIfTrue="1" operator="lessThan">
      <formula>0</formula>
    </cfRule>
  </conditionalFormatting>
  <conditionalFormatting sqref="AS9">
    <cfRule type="cellIs" dxfId="386" priority="366" stopIfTrue="1" operator="lessThan">
      <formula>0</formula>
    </cfRule>
  </conditionalFormatting>
  <conditionalFormatting sqref="AT9">
    <cfRule type="cellIs" dxfId="385" priority="365" stopIfTrue="1" operator="lessThan">
      <formula>0</formula>
    </cfRule>
  </conditionalFormatting>
  <conditionalFormatting sqref="AU9">
    <cfRule type="cellIs" dxfId="384" priority="364" stopIfTrue="1" operator="lessThan">
      <formula>0</formula>
    </cfRule>
  </conditionalFormatting>
  <conditionalFormatting sqref="AS11">
    <cfRule type="cellIs" dxfId="383" priority="363" stopIfTrue="1" operator="lessThan">
      <formula>0</formula>
    </cfRule>
  </conditionalFormatting>
  <conditionalFormatting sqref="AT11">
    <cfRule type="cellIs" dxfId="382" priority="362" stopIfTrue="1" operator="lessThan">
      <formula>0</formula>
    </cfRule>
  </conditionalFormatting>
  <conditionalFormatting sqref="AU11">
    <cfRule type="cellIs" dxfId="381" priority="361" stopIfTrue="1" operator="lessThan">
      <formula>0</formula>
    </cfRule>
  </conditionalFormatting>
  <conditionalFormatting sqref="AS12">
    <cfRule type="cellIs" dxfId="380" priority="360" stopIfTrue="1" operator="lessThan">
      <formula>0</formula>
    </cfRule>
  </conditionalFormatting>
  <conditionalFormatting sqref="AT12">
    <cfRule type="cellIs" dxfId="379" priority="359" stopIfTrue="1" operator="lessThan">
      <formula>0</formula>
    </cfRule>
  </conditionalFormatting>
  <conditionalFormatting sqref="AU12">
    <cfRule type="cellIs" dxfId="378" priority="358" stopIfTrue="1" operator="lessThan">
      <formula>0</formula>
    </cfRule>
  </conditionalFormatting>
  <conditionalFormatting sqref="AS13">
    <cfRule type="cellIs" dxfId="377" priority="357" stopIfTrue="1" operator="lessThan">
      <formula>0</formula>
    </cfRule>
  </conditionalFormatting>
  <conditionalFormatting sqref="AT13">
    <cfRule type="cellIs" dxfId="376" priority="356" stopIfTrue="1" operator="lessThan">
      <formula>0</formula>
    </cfRule>
  </conditionalFormatting>
  <conditionalFormatting sqref="AU13">
    <cfRule type="cellIs" dxfId="375" priority="355" stopIfTrue="1" operator="lessThan">
      <formula>0</formula>
    </cfRule>
  </conditionalFormatting>
  <conditionalFormatting sqref="AS14">
    <cfRule type="cellIs" dxfId="374" priority="354" stopIfTrue="1" operator="lessThan">
      <formula>0</formula>
    </cfRule>
  </conditionalFormatting>
  <conditionalFormatting sqref="AT14">
    <cfRule type="cellIs" dxfId="373" priority="353" stopIfTrue="1" operator="lessThan">
      <formula>0</formula>
    </cfRule>
  </conditionalFormatting>
  <conditionalFormatting sqref="AU14">
    <cfRule type="cellIs" dxfId="372" priority="352" stopIfTrue="1" operator="lessThan">
      <formula>0</formula>
    </cfRule>
  </conditionalFormatting>
  <conditionalFormatting sqref="AS18">
    <cfRule type="cellIs" dxfId="371" priority="351" stopIfTrue="1" operator="lessThan">
      <formula>0</formula>
    </cfRule>
  </conditionalFormatting>
  <conditionalFormatting sqref="AT18">
    <cfRule type="cellIs" dxfId="370" priority="350" stopIfTrue="1" operator="lessThan">
      <formula>0</formula>
    </cfRule>
  </conditionalFormatting>
  <conditionalFormatting sqref="AU18">
    <cfRule type="cellIs" dxfId="369" priority="349" stopIfTrue="1" operator="lessThan">
      <formula>0</formula>
    </cfRule>
  </conditionalFormatting>
  <conditionalFormatting sqref="AS19">
    <cfRule type="cellIs" dxfId="368" priority="348" stopIfTrue="1" operator="lessThan">
      <formula>0</formula>
    </cfRule>
  </conditionalFormatting>
  <conditionalFormatting sqref="AT19">
    <cfRule type="cellIs" dxfId="367" priority="347" stopIfTrue="1" operator="lessThan">
      <formula>0</formula>
    </cfRule>
  </conditionalFormatting>
  <conditionalFormatting sqref="AU19">
    <cfRule type="cellIs" dxfId="366" priority="346" stopIfTrue="1" operator="lessThan">
      <formula>0</formula>
    </cfRule>
  </conditionalFormatting>
  <conditionalFormatting sqref="J23">
    <cfRule type="cellIs" dxfId="365" priority="345" stopIfTrue="1" operator="lessThan">
      <formula>0</formula>
    </cfRule>
  </conditionalFormatting>
  <conditionalFormatting sqref="J26">
    <cfRule type="cellIs" dxfId="364" priority="344" stopIfTrue="1" operator="lessThan">
      <formula>0</formula>
    </cfRule>
  </conditionalFormatting>
  <conditionalFormatting sqref="J28">
    <cfRule type="cellIs" dxfId="363" priority="343" stopIfTrue="1" operator="lessThan">
      <formula>0</formula>
    </cfRule>
  </conditionalFormatting>
  <conditionalFormatting sqref="J30">
    <cfRule type="cellIs" dxfId="362" priority="342" stopIfTrue="1" operator="lessThan">
      <formula>0</formula>
    </cfRule>
  </conditionalFormatting>
  <conditionalFormatting sqref="J32">
    <cfRule type="cellIs" dxfId="361" priority="341" stopIfTrue="1" operator="lessThan">
      <formula>0</formula>
    </cfRule>
  </conditionalFormatting>
  <conditionalFormatting sqref="J34">
    <cfRule type="cellIs" dxfId="360" priority="340" stopIfTrue="1" operator="lessThan">
      <formula>0</formula>
    </cfRule>
  </conditionalFormatting>
  <conditionalFormatting sqref="J38">
    <cfRule type="cellIs" dxfId="359" priority="339" stopIfTrue="1" operator="lessThan">
      <formula>0</formula>
    </cfRule>
  </conditionalFormatting>
  <conditionalFormatting sqref="J41">
    <cfRule type="cellIs" dxfId="358" priority="338" stopIfTrue="1" operator="lessThan">
      <formula>0</formula>
    </cfRule>
  </conditionalFormatting>
  <conditionalFormatting sqref="J43">
    <cfRule type="cellIs" dxfId="357" priority="337" stopIfTrue="1" operator="lessThan">
      <formula>0</formula>
    </cfRule>
  </conditionalFormatting>
  <conditionalFormatting sqref="J47">
    <cfRule type="cellIs" dxfId="356" priority="336" stopIfTrue="1" operator="lessThan">
      <formula>0</formula>
    </cfRule>
  </conditionalFormatting>
  <conditionalFormatting sqref="J50">
    <cfRule type="cellIs" dxfId="355" priority="335" stopIfTrue="1" operator="lessThan">
      <formula>0</formula>
    </cfRule>
  </conditionalFormatting>
  <conditionalFormatting sqref="K24:O24">
    <cfRule type="cellIs" dxfId="354" priority="334" stopIfTrue="1" operator="lessThan">
      <formula>0</formula>
    </cfRule>
  </conditionalFormatting>
  <conditionalFormatting sqref="K27">
    <cfRule type="cellIs" dxfId="353" priority="333" stopIfTrue="1" operator="lessThan">
      <formula>0</formula>
    </cfRule>
  </conditionalFormatting>
  <conditionalFormatting sqref="K31">
    <cfRule type="cellIs" dxfId="352" priority="332" stopIfTrue="1" operator="lessThan">
      <formula>0</formula>
    </cfRule>
  </conditionalFormatting>
  <conditionalFormatting sqref="K35">
    <cfRule type="cellIs" dxfId="351" priority="331" stopIfTrue="1" operator="lessThan">
      <formula>0</formula>
    </cfRule>
  </conditionalFormatting>
  <conditionalFormatting sqref="K39">
    <cfRule type="cellIs" dxfId="350" priority="330" stopIfTrue="1" operator="lessThan">
      <formula>0</formula>
    </cfRule>
  </conditionalFormatting>
  <conditionalFormatting sqref="K42">
    <cfRule type="cellIs" dxfId="349" priority="329" stopIfTrue="1" operator="lessThan">
      <formula>0</formula>
    </cfRule>
  </conditionalFormatting>
  <conditionalFormatting sqref="J36">
    <cfRule type="cellIs" dxfId="348" priority="328" stopIfTrue="1" operator="lessThan">
      <formula>0</formula>
    </cfRule>
  </conditionalFormatting>
  <conditionalFormatting sqref="K36">
    <cfRule type="cellIs" dxfId="347" priority="327" stopIfTrue="1" operator="lessThan">
      <formula>0</formula>
    </cfRule>
  </conditionalFormatting>
  <conditionalFormatting sqref="J45">
    <cfRule type="cellIs" dxfId="346" priority="326" stopIfTrue="1" operator="lessThan">
      <formula>0</formula>
    </cfRule>
  </conditionalFormatting>
  <conditionalFormatting sqref="K45">
    <cfRule type="cellIs" dxfId="345" priority="325" stopIfTrue="1" operator="lessThan">
      <formula>0</formula>
    </cfRule>
  </conditionalFormatting>
  <conditionalFormatting sqref="J46">
    <cfRule type="cellIs" dxfId="344" priority="324" stopIfTrue="1" operator="lessThan">
      <formula>0</formula>
    </cfRule>
  </conditionalFormatting>
  <conditionalFormatting sqref="K46">
    <cfRule type="cellIs" dxfId="343" priority="323" stopIfTrue="1" operator="lessThan">
      <formula>0</formula>
    </cfRule>
  </conditionalFormatting>
  <conditionalFormatting sqref="J49">
    <cfRule type="cellIs" dxfId="342" priority="322" stopIfTrue="1" operator="lessThan">
      <formula>0</formula>
    </cfRule>
  </conditionalFormatting>
  <conditionalFormatting sqref="K49">
    <cfRule type="cellIs" dxfId="341" priority="321" stopIfTrue="1" operator="lessThan">
      <formula>0</formula>
    </cfRule>
  </conditionalFormatting>
  <conditionalFormatting sqref="J51">
    <cfRule type="cellIs" dxfId="340" priority="320" stopIfTrue="1" operator="lessThan">
      <formula>0</formula>
    </cfRule>
  </conditionalFormatting>
  <conditionalFormatting sqref="K51">
    <cfRule type="cellIs" dxfId="339" priority="319" stopIfTrue="1" operator="lessThan">
      <formula>0</formula>
    </cfRule>
  </conditionalFormatting>
  <conditionalFormatting sqref="J52">
    <cfRule type="cellIs" dxfId="338" priority="318" stopIfTrue="1" operator="lessThan">
      <formula>0</formula>
    </cfRule>
  </conditionalFormatting>
  <conditionalFormatting sqref="K52">
    <cfRule type="cellIs" dxfId="337" priority="317" stopIfTrue="1" operator="lessThan">
      <formula>0</formula>
    </cfRule>
  </conditionalFormatting>
  <conditionalFormatting sqref="J53">
    <cfRule type="cellIs" dxfId="336" priority="316" stopIfTrue="1" operator="lessThan">
      <formula>0</formula>
    </cfRule>
  </conditionalFormatting>
  <conditionalFormatting sqref="K53">
    <cfRule type="cellIs" dxfId="335" priority="315" stopIfTrue="1" operator="lessThan">
      <formula>0</formula>
    </cfRule>
  </conditionalFormatting>
  <conditionalFormatting sqref="P23">
    <cfRule type="cellIs" dxfId="334" priority="314" stopIfTrue="1" operator="lessThan">
      <formula>0</formula>
    </cfRule>
  </conditionalFormatting>
  <conditionalFormatting sqref="P26">
    <cfRule type="cellIs" dxfId="333" priority="313" stopIfTrue="1" operator="lessThan">
      <formula>0</formula>
    </cfRule>
  </conditionalFormatting>
  <conditionalFormatting sqref="P28">
    <cfRule type="cellIs" dxfId="332" priority="312" stopIfTrue="1" operator="lessThan">
      <formula>0</formula>
    </cfRule>
  </conditionalFormatting>
  <conditionalFormatting sqref="P30">
    <cfRule type="cellIs" dxfId="331" priority="311" stopIfTrue="1" operator="lessThan">
      <formula>0</formula>
    </cfRule>
  </conditionalFormatting>
  <conditionalFormatting sqref="P32">
    <cfRule type="cellIs" dxfId="330" priority="310" stopIfTrue="1" operator="lessThan">
      <formula>0</formula>
    </cfRule>
  </conditionalFormatting>
  <conditionalFormatting sqref="P34">
    <cfRule type="cellIs" dxfId="329" priority="309" stopIfTrue="1" operator="lessThan">
      <formula>0</formula>
    </cfRule>
  </conditionalFormatting>
  <conditionalFormatting sqref="P38">
    <cfRule type="cellIs" dxfId="328" priority="308" stopIfTrue="1" operator="lessThan">
      <formula>0</formula>
    </cfRule>
  </conditionalFormatting>
  <conditionalFormatting sqref="P41">
    <cfRule type="cellIs" dxfId="327" priority="307" stopIfTrue="1" operator="lessThan">
      <formula>0</formula>
    </cfRule>
  </conditionalFormatting>
  <conditionalFormatting sqref="P43">
    <cfRule type="cellIs" dxfId="326" priority="306" stopIfTrue="1" operator="lessThan">
      <formula>0</formula>
    </cfRule>
  </conditionalFormatting>
  <conditionalFormatting sqref="P47">
    <cfRule type="cellIs" dxfId="325" priority="305" stopIfTrue="1" operator="lessThan">
      <formula>0</formula>
    </cfRule>
  </conditionalFormatting>
  <conditionalFormatting sqref="P50">
    <cfRule type="cellIs" dxfId="324" priority="304" stopIfTrue="1" operator="lessThan">
      <formula>0</formula>
    </cfRule>
  </conditionalFormatting>
  <conditionalFormatting sqref="Q24:T24">
    <cfRule type="cellIs" dxfId="323" priority="303" stopIfTrue="1" operator="lessThan">
      <formula>0</formula>
    </cfRule>
  </conditionalFormatting>
  <conditionalFormatting sqref="Q27:T27">
    <cfRule type="cellIs" dxfId="322" priority="302" stopIfTrue="1" operator="lessThan">
      <formula>0</formula>
    </cfRule>
  </conditionalFormatting>
  <conditionalFormatting sqref="Q31:T31">
    <cfRule type="cellIs" dxfId="321" priority="301" stopIfTrue="1" operator="lessThan">
      <formula>0</formula>
    </cfRule>
  </conditionalFormatting>
  <conditionalFormatting sqref="Q35:T35">
    <cfRule type="cellIs" dxfId="320" priority="300" stopIfTrue="1" operator="lessThan">
      <formula>0</formula>
    </cfRule>
  </conditionalFormatting>
  <conditionalFormatting sqref="Q39:T39">
    <cfRule type="cellIs" dxfId="319" priority="299" stopIfTrue="1" operator="lessThan">
      <formula>0</formula>
    </cfRule>
  </conditionalFormatting>
  <conditionalFormatting sqref="Q42:T42">
    <cfRule type="cellIs" dxfId="318" priority="298" stopIfTrue="1" operator="lessThan">
      <formula>0</formula>
    </cfRule>
  </conditionalFormatting>
  <conditionalFormatting sqref="P36">
    <cfRule type="cellIs" dxfId="317" priority="297" stopIfTrue="1" operator="lessThan">
      <formula>0</formula>
    </cfRule>
  </conditionalFormatting>
  <conditionalFormatting sqref="Q36:T36">
    <cfRule type="cellIs" dxfId="316" priority="296" stopIfTrue="1" operator="lessThan">
      <formula>0</formula>
    </cfRule>
  </conditionalFormatting>
  <conditionalFormatting sqref="P45">
    <cfRule type="cellIs" dxfId="315" priority="295" stopIfTrue="1" operator="lessThan">
      <formula>0</formula>
    </cfRule>
  </conditionalFormatting>
  <conditionalFormatting sqref="Q45:T45">
    <cfRule type="cellIs" dxfId="314" priority="294" stopIfTrue="1" operator="lessThan">
      <formula>0</formula>
    </cfRule>
  </conditionalFormatting>
  <conditionalFormatting sqref="P46">
    <cfRule type="cellIs" dxfId="313" priority="293" stopIfTrue="1" operator="lessThan">
      <formula>0</formula>
    </cfRule>
  </conditionalFormatting>
  <conditionalFormatting sqref="Q46:T46">
    <cfRule type="cellIs" dxfId="312" priority="292" stopIfTrue="1" operator="lessThan">
      <formula>0</formula>
    </cfRule>
  </conditionalFormatting>
  <conditionalFormatting sqref="P49">
    <cfRule type="cellIs" dxfId="311" priority="291" stopIfTrue="1" operator="lessThan">
      <formula>0</formula>
    </cfRule>
  </conditionalFormatting>
  <conditionalFormatting sqref="Q49:T49">
    <cfRule type="cellIs" dxfId="310" priority="290" stopIfTrue="1" operator="lessThan">
      <formula>0</formula>
    </cfRule>
  </conditionalFormatting>
  <conditionalFormatting sqref="P51">
    <cfRule type="cellIs" dxfId="309" priority="289" stopIfTrue="1" operator="lessThan">
      <formula>0</formula>
    </cfRule>
  </conditionalFormatting>
  <conditionalFormatting sqref="Q51:T51">
    <cfRule type="cellIs" dxfId="308" priority="288" stopIfTrue="1" operator="lessThan">
      <formula>0</formula>
    </cfRule>
  </conditionalFormatting>
  <conditionalFormatting sqref="P52">
    <cfRule type="cellIs" dxfId="307" priority="287" stopIfTrue="1" operator="lessThan">
      <formula>0</formula>
    </cfRule>
  </conditionalFormatting>
  <conditionalFormatting sqref="Q52:T52">
    <cfRule type="cellIs" dxfId="306" priority="286" stopIfTrue="1" operator="lessThan">
      <formula>0</formula>
    </cfRule>
  </conditionalFormatting>
  <conditionalFormatting sqref="P53">
    <cfRule type="cellIs" dxfId="305" priority="285" stopIfTrue="1" operator="lessThan">
      <formula>0</formula>
    </cfRule>
  </conditionalFormatting>
  <conditionalFormatting sqref="Q53:T53">
    <cfRule type="cellIs" dxfId="304" priority="284" stopIfTrue="1" operator="lessThan">
      <formula>0</formula>
    </cfRule>
  </conditionalFormatting>
  <conditionalFormatting sqref="U23">
    <cfRule type="cellIs" dxfId="303" priority="283" stopIfTrue="1" operator="lessThan">
      <formula>0</formula>
    </cfRule>
  </conditionalFormatting>
  <conditionalFormatting sqref="U26">
    <cfRule type="cellIs" dxfId="302" priority="282" stopIfTrue="1" operator="lessThan">
      <formula>0</formula>
    </cfRule>
  </conditionalFormatting>
  <conditionalFormatting sqref="U28">
    <cfRule type="cellIs" dxfId="301" priority="281" stopIfTrue="1" operator="lessThan">
      <formula>0</formula>
    </cfRule>
  </conditionalFormatting>
  <conditionalFormatting sqref="U30">
    <cfRule type="cellIs" dxfId="300" priority="280" stopIfTrue="1" operator="lessThan">
      <formula>0</formula>
    </cfRule>
  </conditionalFormatting>
  <conditionalFormatting sqref="U32">
    <cfRule type="cellIs" dxfId="299" priority="279" stopIfTrue="1" operator="lessThan">
      <formula>0</formula>
    </cfRule>
  </conditionalFormatting>
  <conditionalFormatting sqref="U34">
    <cfRule type="cellIs" dxfId="298" priority="278" stopIfTrue="1" operator="lessThan">
      <formula>0</formula>
    </cfRule>
  </conditionalFormatting>
  <conditionalFormatting sqref="U38">
    <cfRule type="cellIs" dxfId="297" priority="277" stopIfTrue="1" operator="lessThan">
      <formula>0</formula>
    </cfRule>
  </conditionalFormatting>
  <conditionalFormatting sqref="U41">
    <cfRule type="cellIs" dxfId="296" priority="276" stopIfTrue="1" operator="lessThan">
      <formula>0</formula>
    </cfRule>
  </conditionalFormatting>
  <conditionalFormatting sqref="U43">
    <cfRule type="cellIs" dxfId="295" priority="275" stopIfTrue="1" operator="lessThan">
      <formula>0</formula>
    </cfRule>
  </conditionalFormatting>
  <conditionalFormatting sqref="U47">
    <cfRule type="cellIs" dxfId="294" priority="274" stopIfTrue="1" operator="lessThan">
      <formula>0</formula>
    </cfRule>
  </conditionalFormatting>
  <conditionalFormatting sqref="U50">
    <cfRule type="cellIs" dxfId="293" priority="273" stopIfTrue="1" operator="lessThan">
      <formula>0</formula>
    </cfRule>
  </conditionalFormatting>
  <conditionalFormatting sqref="V24:W24">
    <cfRule type="cellIs" dxfId="292" priority="272" stopIfTrue="1" operator="lessThan">
      <formula>0</formula>
    </cfRule>
  </conditionalFormatting>
  <conditionalFormatting sqref="V27:W27">
    <cfRule type="cellIs" dxfId="291" priority="271" stopIfTrue="1" operator="lessThan">
      <formula>0</formula>
    </cfRule>
  </conditionalFormatting>
  <conditionalFormatting sqref="V31:W31">
    <cfRule type="cellIs" dxfId="290" priority="270" stopIfTrue="1" operator="lessThan">
      <formula>0</formula>
    </cfRule>
  </conditionalFormatting>
  <conditionalFormatting sqref="V35:W35">
    <cfRule type="cellIs" dxfId="289" priority="269" stopIfTrue="1" operator="lessThan">
      <formula>0</formula>
    </cfRule>
  </conditionalFormatting>
  <conditionalFormatting sqref="V39:W39">
    <cfRule type="cellIs" dxfId="288" priority="268" stopIfTrue="1" operator="lessThan">
      <formula>0</formula>
    </cfRule>
  </conditionalFormatting>
  <conditionalFormatting sqref="V42:W42">
    <cfRule type="cellIs" dxfId="287" priority="267" stopIfTrue="1" operator="lessThan">
      <formula>0</formula>
    </cfRule>
  </conditionalFormatting>
  <conditionalFormatting sqref="U36">
    <cfRule type="cellIs" dxfId="286" priority="266" stopIfTrue="1" operator="lessThan">
      <formula>0</formula>
    </cfRule>
  </conditionalFormatting>
  <conditionalFormatting sqref="V36:W36">
    <cfRule type="cellIs" dxfId="285" priority="265" stopIfTrue="1" operator="lessThan">
      <formula>0</formula>
    </cfRule>
  </conditionalFormatting>
  <conditionalFormatting sqref="U45">
    <cfRule type="cellIs" dxfId="284" priority="264" stopIfTrue="1" operator="lessThan">
      <formula>0</formula>
    </cfRule>
  </conditionalFormatting>
  <conditionalFormatting sqref="V45:W45">
    <cfRule type="cellIs" dxfId="283" priority="263" stopIfTrue="1" operator="lessThan">
      <formula>0</formula>
    </cfRule>
  </conditionalFormatting>
  <conditionalFormatting sqref="U46">
    <cfRule type="cellIs" dxfId="282" priority="262" stopIfTrue="1" operator="lessThan">
      <formula>0</formula>
    </cfRule>
  </conditionalFormatting>
  <conditionalFormatting sqref="V46:W46">
    <cfRule type="cellIs" dxfId="281" priority="261" stopIfTrue="1" operator="lessThan">
      <formula>0</formula>
    </cfRule>
  </conditionalFormatting>
  <conditionalFormatting sqref="U49">
    <cfRule type="cellIs" dxfId="280" priority="260" stopIfTrue="1" operator="lessThan">
      <formula>0</formula>
    </cfRule>
  </conditionalFormatting>
  <conditionalFormatting sqref="V49:W49">
    <cfRule type="cellIs" dxfId="279" priority="259" stopIfTrue="1" operator="lessThan">
      <formula>0</formula>
    </cfRule>
  </conditionalFormatting>
  <conditionalFormatting sqref="U51">
    <cfRule type="cellIs" dxfId="278" priority="258" stopIfTrue="1" operator="lessThan">
      <formula>0</formula>
    </cfRule>
  </conditionalFormatting>
  <conditionalFormatting sqref="V51:W51">
    <cfRule type="cellIs" dxfId="277" priority="257" stopIfTrue="1" operator="lessThan">
      <formula>0</formula>
    </cfRule>
  </conditionalFormatting>
  <conditionalFormatting sqref="U52">
    <cfRule type="cellIs" dxfId="276" priority="256" stopIfTrue="1" operator="lessThan">
      <formula>0</formula>
    </cfRule>
  </conditionalFormatting>
  <conditionalFormatting sqref="V52:W52">
    <cfRule type="cellIs" dxfId="275" priority="255" stopIfTrue="1" operator="lessThan">
      <formula>0</formula>
    </cfRule>
  </conditionalFormatting>
  <conditionalFormatting sqref="U53">
    <cfRule type="cellIs" dxfId="274" priority="254" stopIfTrue="1" operator="lessThan">
      <formula>0</formula>
    </cfRule>
  </conditionalFormatting>
  <conditionalFormatting sqref="V53:W53">
    <cfRule type="cellIs" dxfId="273" priority="253" stopIfTrue="1" operator="lessThan">
      <formula>0</formula>
    </cfRule>
  </conditionalFormatting>
  <conditionalFormatting sqref="X23">
    <cfRule type="cellIs" dxfId="272" priority="252" stopIfTrue="1" operator="lessThan">
      <formula>0</formula>
    </cfRule>
  </conditionalFormatting>
  <conditionalFormatting sqref="X26">
    <cfRule type="cellIs" dxfId="271" priority="251" stopIfTrue="1" operator="lessThan">
      <formula>0</formula>
    </cfRule>
  </conditionalFormatting>
  <conditionalFormatting sqref="X28">
    <cfRule type="cellIs" dxfId="270" priority="250" stopIfTrue="1" operator="lessThan">
      <formula>0</formula>
    </cfRule>
  </conditionalFormatting>
  <conditionalFormatting sqref="X30">
    <cfRule type="cellIs" dxfId="269" priority="249" stopIfTrue="1" operator="lessThan">
      <formula>0</formula>
    </cfRule>
  </conditionalFormatting>
  <conditionalFormatting sqref="X32">
    <cfRule type="cellIs" dxfId="268" priority="248" stopIfTrue="1" operator="lessThan">
      <formula>0</formula>
    </cfRule>
  </conditionalFormatting>
  <conditionalFormatting sqref="X34">
    <cfRule type="cellIs" dxfId="267" priority="247" stopIfTrue="1" operator="lessThan">
      <formula>0</formula>
    </cfRule>
  </conditionalFormatting>
  <conditionalFormatting sqref="X38">
    <cfRule type="cellIs" dxfId="266" priority="246" stopIfTrue="1" operator="lessThan">
      <formula>0</formula>
    </cfRule>
  </conditionalFormatting>
  <conditionalFormatting sqref="X41">
    <cfRule type="cellIs" dxfId="265" priority="245" stopIfTrue="1" operator="lessThan">
      <formula>0</formula>
    </cfRule>
  </conditionalFormatting>
  <conditionalFormatting sqref="X43">
    <cfRule type="cellIs" dxfId="264" priority="244" stopIfTrue="1" operator="lessThan">
      <formula>0</formula>
    </cfRule>
  </conditionalFormatting>
  <conditionalFormatting sqref="X47">
    <cfRule type="cellIs" dxfId="263" priority="243" stopIfTrue="1" operator="lessThan">
      <formula>0</formula>
    </cfRule>
  </conditionalFormatting>
  <conditionalFormatting sqref="X50">
    <cfRule type="cellIs" dxfId="262" priority="242" stopIfTrue="1" operator="lessThan">
      <formula>0</formula>
    </cfRule>
  </conditionalFormatting>
  <conditionalFormatting sqref="Y24:Z24">
    <cfRule type="cellIs" dxfId="261" priority="241" stopIfTrue="1" operator="lessThan">
      <formula>0</formula>
    </cfRule>
  </conditionalFormatting>
  <conditionalFormatting sqref="Y27:Z27">
    <cfRule type="cellIs" dxfId="260" priority="240" stopIfTrue="1" operator="lessThan">
      <formula>0</formula>
    </cfRule>
  </conditionalFormatting>
  <conditionalFormatting sqref="Y31:Z31">
    <cfRule type="cellIs" dxfId="259" priority="239" stopIfTrue="1" operator="lessThan">
      <formula>0</formula>
    </cfRule>
  </conditionalFormatting>
  <conditionalFormatting sqref="Y35:Z35">
    <cfRule type="cellIs" dxfId="258" priority="238" stopIfTrue="1" operator="lessThan">
      <formula>0</formula>
    </cfRule>
  </conditionalFormatting>
  <conditionalFormatting sqref="Y39:Z39">
    <cfRule type="cellIs" dxfId="257" priority="237" stopIfTrue="1" operator="lessThan">
      <formula>0</formula>
    </cfRule>
  </conditionalFormatting>
  <conditionalFormatting sqref="Y42:Z42">
    <cfRule type="cellIs" dxfId="256" priority="236" stopIfTrue="1" operator="lessThan">
      <formula>0</formula>
    </cfRule>
  </conditionalFormatting>
  <conditionalFormatting sqref="X36">
    <cfRule type="cellIs" dxfId="255" priority="235" stopIfTrue="1" operator="lessThan">
      <formula>0</formula>
    </cfRule>
  </conditionalFormatting>
  <conditionalFormatting sqref="Y36:Z36">
    <cfRule type="cellIs" dxfId="254" priority="234" stopIfTrue="1" operator="lessThan">
      <formula>0</formula>
    </cfRule>
  </conditionalFormatting>
  <conditionalFormatting sqref="X45">
    <cfRule type="cellIs" dxfId="253" priority="233" stopIfTrue="1" operator="lessThan">
      <formula>0</formula>
    </cfRule>
  </conditionalFormatting>
  <conditionalFormatting sqref="Y45:Z45">
    <cfRule type="cellIs" dxfId="252" priority="232" stopIfTrue="1" operator="lessThan">
      <formula>0</formula>
    </cfRule>
  </conditionalFormatting>
  <conditionalFormatting sqref="X46">
    <cfRule type="cellIs" dxfId="251" priority="231" stopIfTrue="1" operator="lessThan">
      <formula>0</formula>
    </cfRule>
  </conditionalFormatting>
  <conditionalFormatting sqref="Y46:Z46">
    <cfRule type="cellIs" dxfId="250" priority="230" stopIfTrue="1" operator="lessThan">
      <formula>0</formula>
    </cfRule>
  </conditionalFormatting>
  <conditionalFormatting sqref="X49">
    <cfRule type="cellIs" dxfId="249" priority="229" stopIfTrue="1" operator="lessThan">
      <formula>0</formula>
    </cfRule>
  </conditionalFormatting>
  <conditionalFormatting sqref="Y49:Z49">
    <cfRule type="cellIs" dxfId="248" priority="228" stopIfTrue="1" operator="lessThan">
      <formula>0</formula>
    </cfRule>
  </conditionalFormatting>
  <conditionalFormatting sqref="X51">
    <cfRule type="cellIs" dxfId="247" priority="227" stopIfTrue="1" operator="lessThan">
      <formula>0</formula>
    </cfRule>
  </conditionalFormatting>
  <conditionalFormatting sqref="Y51:Z51">
    <cfRule type="cellIs" dxfId="246" priority="226" stopIfTrue="1" operator="lessThan">
      <formula>0</formula>
    </cfRule>
  </conditionalFormatting>
  <conditionalFormatting sqref="X52">
    <cfRule type="cellIs" dxfId="245" priority="225" stopIfTrue="1" operator="lessThan">
      <formula>0</formula>
    </cfRule>
  </conditionalFormatting>
  <conditionalFormatting sqref="Y52:Z52">
    <cfRule type="cellIs" dxfId="244" priority="224" stopIfTrue="1" operator="lessThan">
      <formula>0</formula>
    </cfRule>
  </conditionalFormatting>
  <conditionalFormatting sqref="X53">
    <cfRule type="cellIs" dxfId="243" priority="223" stopIfTrue="1" operator="lessThan">
      <formula>0</formula>
    </cfRule>
  </conditionalFormatting>
  <conditionalFormatting sqref="Y53:Z53">
    <cfRule type="cellIs" dxfId="242" priority="222" stopIfTrue="1" operator="lessThan">
      <formula>0</formula>
    </cfRule>
  </conditionalFormatting>
  <conditionalFormatting sqref="AA23">
    <cfRule type="cellIs" dxfId="241" priority="221" stopIfTrue="1" operator="lessThan">
      <formula>0</formula>
    </cfRule>
  </conditionalFormatting>
  <conditionalFormatting sqref="AA26">
    <cfRule type="cellIs" dxfId="240" priority="220" stopIfTrue="1" operator="lessThan">
      <formula>0</formula>
    </cfRule>
  </conditionalFormatting>
  <conditionalFormatting sqref="AA28">
    <cfRule type="cellIs" dxfId="239" priority="219" stopIfTrue="1" operator="lessThan">
      <formula>0</formula>
    </cfRule>
  </conditionalFormatting>
  <conditionalFormatting sqref="AA30">
    <cfRule type="cellIs" dxfId="238" priority="218" stopIfTrue="1" operator="lessThan">
      <formula>0</formula>
    </cfRule>
  </conditionalFormatting>
  <conditionalFormatting sqref="AA32">
    <cfRule type="cellIs" dxfId="237" priority="217" stopIfTrue="1" operator="lessThan">
      <formula>0</formula>
    </cfRule>
  </conditionalFormatting>
  <conditionalFormatting sqref="AA34">
    <cfRule type="cellIs" dxfId="236" priority="216" stopIfTrue="1" operator="lessThan">
      <formula>0</formula>
    </cfRule>
  </conditionalFormatting>
  <conditionalFormatting sqref="AA38">
    <cfRule type="cellIs" dxfId="235" priority="215" stopIfTrue="1" operator="lessThan">
      <formula>0</formula>
    </cfRule>
  </conditionalFormatting>
  <conditionalFormatting sqref="AA41">
    <cfRule type="cellIs" dxfId="234" priority="214" stopIfTrue="1" operator="lessThan">
      <formula>0</formula>
    </cfRule>
  </conditionalFormatting>
  <conditionalFormatting sqref="AA43">
    <cfRule type="cellIs" dxfId="233" priority="213" stopIfTrue="1" operator="lessThan">
      <formula>0</formula>
    </cfRule>
  </conditionalFormatting>
  <conditionalFormatting sqref="AA47">
    <cfRule type="cellIs" dxfId="232" priority="212" stopIfTrue="1" operator="lessThan">
      <formula>0</formula>
    </cfRule>
  </conditionalFormatting>
  <conditionalFormatting sqref="AA50">
    <cfRule type="cellIs" dxfId="231" priority="211" stopIfTrue="1" operator="lessThan">
      <formula>0</formula>
    </cfRule>
  </conditionalFormatting>
  <conditionalFormatting sqref="AB24:AC24">
    <cfRule type="cellIs" dxfId="230" priority="210" stopIfTrue="1" operator="lessThan">
      <formula>0</formula>
    </cfRule>
  </conditionalFormatting>
  <conditionalFormatting sqref="AB27:AC27">
    <cfRule type="cellIs" dxfId="229" priority="209" stopIfTrue="1" operator="lessThan">
      <formula>0</formula>
    </cfRule>
  </conditionalFormatting>
  <conditionalFormatting sqref="AB31:AC31">
    <cfRule type="cellIs" dxfId="228" priority="208" stopIfTrue="1" operator="lessThan">
      <formula>0</formula>
    </cfRule>
  </conditionalFormatting>
  <conditionalFormatting sqref="AB35:AC35">
    <cfRule type="cellIs" dxfId="227" priority="207" stopIfTrue="1" operator="lessThan">
      <formula>0</formula>
    </cfRule>
  </conditionalFormatting>
  <conditionalFormatting sqref="AB39:AC39">
    <cfRule type="cellIs" dxfId="226" priority="206" stopIfTrue="1" operator="lessThan">
      <formula>0</formula>
    </cfRule>
  </conditionalFormatting>
  <conditionalFormatting sqref="AB42:AC42">
    <cfRule type="cellIs" dxfId="225" priority="205" stopIfTrue="1" operator="lessThan">
      <formula>0</formula>
    </cfRule>
  </conditionalFormatting>
  <conditionalFormatting sqref="AA36">
    <cfRule type="cellIs" dxfId="224" priority="204" stopIfTrue="1" operator="lessThan">
      <formula>0</formula>
    </cfRule>
  </conditionalFormatting>
  <conditionalFormatting sqref="AB36:AC36">
    <cfRule type="cellIs" dxfId="223" priority="203" stopIfTrue="1" operator="lessThan">
      <formula>0</formula>
    </cfRule>
  </conditionalFormatting>
  <conditionalFormatting sqref="AA45">
    <cfRule type="cellIs" dxfId="222" priority="202" stopIfTrue="1" operator="lessThan">
      <formula>0</formula>
    </cfRule>
  </conditionalFormatting>
  <conditionalFormatting sqref="AB45:AC45">
    <cfRule type="cellIs" dxfId="221" priority="201" stopIfTrue="1" operator="lessThan">
      <formula>0</formula>
    </cfRule>
  </conditionalFormatting>
  <conditionalFormatting sqref="AA46">
    <cfRule type="cellIs" dxfId="220" priority="200" stopIfTrue="1" operator="lessThan">
      <formula>0</formula>
    </cfRule>
  </conditionalFormatting>
  <conditionalFormatting sqref="AB46:AC46">
    <cfRule type="cellIs" dxfId="219" priority="199" stopIfTrue="1" operator="lessThan">
      <formula>0</formula>
    </cfRule>
  </conditionalFormatting>
  <conditionalFormatting sqref="AA49">
    <cfRule type="cellIs" dxfId="218" priority="198" stopIfTrue="1" operator="lessThan">
      <formula>0</formula>
    </cfRule>
  </conditionalFormatting>
  <conditionalFormatting sqref="AB49:AC49">
    <cfRule type="cellIs" dxfId="217" priority="197" stopIfTrue="1" operator="lessThan">
      <formula>0</formula>
    </cfRule>
  </conditionalFormatting>
  <conditionalFormatting sqref="AA51">
    <cfRule type="cellIs" dxfId="216" priority="196" stopIfTrue="1" operator="lessThan">
      <formula>0</formula>
    </cfRule>
  </conditionalFormatting>
  <conditionalFormatting sqref="AB51:AC51">
    <cfRule type="cellIs" dxfId="215" priority="195" stopIfTrue="1" operator="lessThan">
      <formula>0</formula>
    </cfRule>
  </conditionalFormatting>
  <conditionalFormatting sqref="AA52">
    <cfRule type="cellIs" dxfId="214" priority="194" stopIfTrue="1" operator="lessThan">
      <formula>0</formula>
    </cfRule>
  </conditionalFormatting>
  <conditionalFormatting sqref="AB52:AC52">
    <cfRule type="cellIs" dxfId="213" priority="193" stopIfTrue="1" operator="lessThan">
      <formula>0</formula>
    </cfRule>
  </conditionalFormatting>
  <conditionalFormatting sqref="AA53">
    <cfRule type="cellIs" dxfId="212" priority="192" stopIfTrue="1" operator="lessThan">
      <formula>0</formula>
    </cfRule>
  </conditionalFormatting>
  <conditionalFormatting sqref="AB53:AC53">
    <cfRule type="cellIs" dxfId="211" priority="191" stopIfTrue="1" operator="lessThan">
      <formula>0</formula>
    </cfRule>
  </conditionalFormatting>
  <conditionalFormatting sqref="AN23">
    <cfRule type="cellIs" dxfId="210" priority="190" stopIfTrue="1" operator="lessThan">
      <formula>0</formula>
    </cfRule>
  </conditionalFormatting>
  <conditionalFormatting sqref="AN26">
    <cfRule type="cellIs" dxfId="209" priority="189" stopIfTrue="1" operator="lessThan">
      <formula>0</formula>
    </cfRule>
  </conditionalFormatting>
  <conditionalFormatting sqref="AN28">
    <cfRule type="cellIs" dxfId="208" priority="188" stopIfTrue="1" operator="lessThan">
      <formula>0</formula>
    </cfRule>
  </conditionalFormatting>
  <conditionalFormatting sqref="AN30">
    <cfRule type="cellIs" dxfId="207" priority="187" stopIfTrue="1" operator="lessThan">
      <formula>0</formula>
    </cfRule>
  </conditionalFormatting>
  <conditionalFormatting sqref="AN32">
    <cfRule type="cellIs" dxfId="206" priority="186" stopIfTrue="1" operator="lessThan">
      <formula>0</formula>
    </cfRule>
  </conditionalFormatting>
  <conditionalFormatting sqref="AN34">
    <cfRule type="cellIs" dxfId="205" priority="185" stopIfTrue="1" operator="lessThan">
      <formula>0</formula>
    </cfRule>
  </conditionalFormatting>
  <conditionalFormatting sqref="AN38">
    <cfRule type="cellIs" dxfId="204" priority="184" stopIfTrue="1" operator="lessThan">
      <formula>0</formula>
    </cfRule>
  </conditionalFormatting>
  <conditionalFormatting sqref="AN41">
    <cfRule type="cellIs" dxfId="203" priority="183" stopIfTrue="1" operator="lessThan">
      <formula>0</formula>
    </cfRule>
  </conditionalFormatting>
  <conditionalFormatting sqref="AN43">
    <cfRule type="cellIs" dxfId="202" priority="182" stopIfTrue="1" operator="lessThan">
      <formula>0</formula>
    </cfRule>
  </conditionalFormatting>
  <conditionalFormatting sqref="AN47">
    <cfRule type="cellIs" dxfId="201" priority="181" stopIfTrue="1" operator="lessThan">
      <formula>0</formula>
    </cfRule>
  </conditionalFormatting>
  <conditionalFormatting sqref="AN50">
    <cfRule type="cellIs" dxfId="200" priority="180" stopIfTrue="1" operator="lessThan">
      <formula>0</formula>
    </cfRule>
  </conditionalFormatting>
  <conditionalFormatting sqref="AO24:AR24">
    <cfRule type="cellIs" dxfId="199" priority="179" stopIfTrue="1" operator="lessThan">
      <formula>0</formula>
    </cfRule>
  </conditionalFormatting>
  <conditionalFormatting sqref="AO27:AR27">
    <cfRule type="cellIs" dxfId="198" priority="178" stopIfTrue="1" operator="lessThan">
      <formula>0</formula>
    </cfRule>
  </conditionalFormatting>
  <conditionalFormatting sqref="AO31:AR31">
    <cfRule type="cellIs" dxfId="197" priority="177" stopIfTrue="1" operator="lessThan">
      <formula>0</formula>
    </cfRule>
  </conditionalFormatting>
  <conditionalFormatting sqref="AO35:AR35">
    <cfRule type="cellIs" dxfId="196" priority="176" stopIfTrue="1" operator="lessThan">
      <formula>0</formula>
    </cfRule>
  </conditionalFormatting>
  <conditionalFormatting sqref="AO39:AR39">
    <cfRule type="cellIs" dxfId="195" priority="175" stopIfTrue="1" operator="lessThan">
      <formula>0</formula>
    </cfRule>
  </conditionalFormatting>
  <conditionalFormatting sqref="AO42:AR42">
    <cfRule type="cellIs" dxfId="194" priority="174" stopIfTrue="1" operator="lessThan">
      <formula>0</formula>
    </cfRule>
  </conditionalFormatting>
  <conditionalFormatting sqref="AN36">
    <cfRule type="cellIs" dxfId="193" priority="173" stopIfTrue="1" operator="lessThan">
      <formula>0</formula>
    </cfRule>
  </conditionalFormatting>
  <conditionalFormatting sqref="AO36:AR36">
    <cfRule type="cellIs" dxfId="192" priority="172" stopIfTrue="1" operator="lessThan">
      <formula>0</formula>
    </cfRule>
  </conditionalFormatting>
  <conditionalFormatting sqref="AN45">
    <cfRule type="cellIs" dxfId="191" priority="171" stopIfTrue="1" operator="lessThan">
      <formula>0</formula>
    </cfRule>
  </conditionalFormatting>
  <conditionalFormatting sqref="AO45:AR45">
    <cfRule type="cellIs" dxfId="190" priority="170" stopIfTrue="1" operator="lessThan">
      <formula>0</formula>
    </cfRule>
  </conditionalFormatting>
  <conditionalFormatting sqref="AN46">
    <cfRule type="cellIs" dxfId="189" priority="169" stopIfTrue="1" operator="lessThan">
      <formula>0</formula>
    </cfRule>
  </conditionalFormatting>
  <conditionalFormatting sqref="AO46:AR46">
    <cfRule type="cellIs" dxfId="188" priority="168" stopIfTrue="1" operator="lessThan">
      <formula>0</formula>
    </cfRule>
  </conditionalFormatting>
  <conditionalFormatting sqref="AN49">
    <cfRule type="cellIs" dxfId="187" priority="167" stopIfTrue="1" operator="lessThan">
      <formula>0</formula>
    </cfRule>
  </conditionalFormatting>
  <conditionalFormatting sqref="AO49:AR49">
    <cfRule type="cellIs" dxfId="186" priority="166" stopIfTrue="1" operator="lessThan">
      <formula>0</formula>
    </cfRule>
  </conditionalFormatting>
  <conditionalFormatting sqref="AN51">
    <cfRule type="cellIs" dxfId="185" priority="165" stopIfTrue="1" operator="lessThan">
      <formula>0</formula>
    </cfRule>
  </conditionalFormatting>
  <conditionalFormatting sqref="AO51:AR51">
    <cfRule type="cellIs" dxfId="184" priority="164" stopIfTrue="1" operator="lessThan">
      <formula>0</formula>
    </cfRule>
  </conditionalFormatting>
  <conditionalFormatting sqref="AN52">
    <cfRule type="cellIs" dxfId="183" priority="163" stopIfTrue="1" operator="lessThan">
      <formula>0</formula>
    </cfRule>
  </conditionalFormatting>
  <conditionalFormatting sqref="AO52:AR52">
    <cfRule type="cellIs" dxfId="182" priority="162" stopIfTrue="1" operator="lessThan">
      <formula>0</formula>
    </cfRule>
  </conditionalFormatting>
  <conditionalFormatting sqref="AN53">
    <cfRule type="cellIs" dxfId="181" priority="161" stopIfTrue="1" operator="lessThan">
      <formula>0</formula>
    </cfRule>
  </conditionalFormatting>
  <conditionalFormatting sqref="AO53:AR53">
    <cfRule type="cellIs" dxfId="180" priority="160" stopIfTrue="1" operator="lessThan">
      <formula>0</formula>
    </cfRule>
  </conditionalFormatting>
  <conditionalFormatting sqref="AD23">
    <cfRule type="cellIs" dxfId="179" priority="159" stopIfTrue="1" operator="lessThan">
      <formula>0</formula>
    </cfRule>
  </conditionalFormatting>
  <conditionalFormatting sqref="AD26">
    <cfRule type="cellIs" dxfId="178" priority="158" stopIfTrue="1" operator="lessThan">
      <formula>0</formula>
    </cfRule>
  </conditionalFormatting>
  <conditionalFormatting sqref="AD28">
    <cfRule type="cellIs" dxfId="177" priority="157" stopIfTrue="1" operator="lessThan">
      <formula>0</formula>
    </cfRule>
  </conditionalFormatting>
  <conditionalFormatting sqref="AD30">
    <cfRule type="cellIs" dxfId="176" priority="156" stopIfTrue="1" operator="lessThan">
      <formula>0</formula>
    </cfRule>
  </conditionalFormatting>
  <conditionalFormatting sqref="AD32">
    <cfRule type="cellIs" dxfId="175" priority="155" stopIfTrue="1" operator="lessThan">
      <formula>0</formula>
    </cfRule>
  </conditionalFormatting>
  <conditionalFormatting sqref="AD34">
    <cfRule type="cellIs" dxfId="174" priority="154" stopIfTrue="1" operator="lessThan">
      <formula>0</formula>
    </cfRule>
  </conditionalFormatting>
  <conditionalFormatting sqref="AD38">
    <cfRule type="cellIs" dxfId="173" priority="153" stopIfTrue="1" operator="lessThan">
      <formula>0</formula>
    </cfRule>
  </conditionalFormatting>
  <conditionalFormatting sqref="AD41">
    <cfRule type="cellIs" dxfId="172" priority="152" stopIfTrue="1" operator="lessThan">
      <formula>0</formula>
    </cfRule>
  </conditionalFormatting>
  <conditionalFormatting sqref="AD47">
    <cfRule type="cellIs" dxfId="171" priority="150" stopIfTrue="1" operator="lessThan">
      <formula>0</formula>
    </cfRule>
  </conditionalFormatting>
  <conditionalFormatting sqref="AD50">
    <cfRule type="cellIs" dxfId="170" priority="149" stopIfTrue="1" operator="lessThan">
      <formula>0</formula>
    </cfRule>
  </conditionalFormatting>
  <conditionalFormatting sqref="AD36">
    <cfRule type="cellIs" dxfId="169" priority="148" stopIfTrue="1" operator="lessThan">
      <formula>0</formula>
    </cfRule>
  </conditionalFormatting>
  <conditionalFormatting sqref="AD45">
    <cfRule type="cellIs" dxfId="168" priority="147" stopIfTrue="1" operator="lessThan">
      <formula>0</formula>
    </cfRule>
  </conditionalFormatting>
  <conditionalFormatting sqref="AD46">
    <cfRule type="cellIs" dxfId="167" priority="146" stopIfTrue="1" operator="lessThan">
      <formula>0</formula>
    </cfRule>
  </conditionalFormatting>
  <conditionalFormatting sqref="AD49">
    <cfRule type="cellIs" dxfId="166" priority="145" stopIfTrue="1" operator="lessThan">
      <formula>0</formula>
    </cfRule>
  </conditionalFormatting>
  <conditionalFormatting sqref="AD51">
    <cfRule type="cellIs" dxfId="165" priority="144" stopIfTrue="1" operator="lessThan">
      <formula>0</formula>
    </cfRule>
  </conditionalFormatting>
  <conditionalFormatting sqref="AD52">
    <cfRule type="cellIs" dxfId="164" priority="143" stopIfTrue="1" operator="lessThan">
      <formula>0</formula>
    </cfRule>
  </conditionalFormatting>
  <conditionalFormatting sqref="AD53">
    <cfRule type="cellIs" dxfId="163" priority="142" stopIfTrue="1" operator="lessThan">
      <formula>0</formula>
    </cfRule>
  </conditionalFormatting>
  <conditionalFormatting sqref="AD56">
    <cfRule type="cellIs" dxfId="162" priority="141" stopIfTrue="1" operator="lessThan">
      <formula>0</formula>
    </cfRule>
  </conditionalFormatting>
  <conditionalFormatting sqref="AD57">
    <cfRule type="cellIs" dxfId="161" priority="140" stopIfTrue="1" operator="lessThan">
      <formula>0</formula>
    </cfRule>
  </conditionalFormatting>
  <conditionalFormatting sqref="AI23">
    <cfRule type="cellIs" dxfId="160" priority="139" stopIfTrue="1" operator="lessThan">
      <formula>0</formula>
    </cfRule>
  </conditionalFormatting>
  <conditionalFormatting sqref="AI26">
    <cfRule type="cellIs" dxfId="159" priority="138" stopIfTrue="1" operator="lessThan">
      <formula>0</formula>
    </cfRule>
  </conditionalFormatting>
  <conditionalFormatting sqref="AI28">
    <cfRule type="cellIs" dxfId="158" priority="137" stopIfTrue="1" operator="lessThan">
      <formula>0</formula>
    </cfRule>
  </conditionalFormatting>
  <conditionalFormatting sqref="AI30">
    <cfRule type="cellIs" dxfId="157" priority="136" stopIfTrue="1" operator="lessThan">
      <formula>0</formula>
    </cfRule>
  </conditionalFormatting>
  <conditionalFormatting sqref="AI32">
    <cfRule type="cellIs" dxfId="156" priority="135" stopIfTrue="1" operator="lessThan">
      <formula>0</formula>
    </cfRule>
  </conditionalFormatting>
  <conditionalFormatting sqref="AI34">
    <cfRule type="cellIs" dxfId="155" priority="134" stopIfTrue="1" operator="lessThan">
      <formula>0</formula>
    </cfRule>
  </conditionalFormatting>
  <conditionalFormatting sqref="AI38">
    <cfRule type="cellIs" dxfId="154" priority="133" stopIfTrue="1" operator="lessThan">
      <formula>0</formula>
    </cfRule>
  </conditionalFormatting>
  <conditionalFormatting sqref="AI41">
    <cfRule type="cellIs" dxfId="153" priority="132" stopIfTrue="1" operator="lessThan">
      <formula>0</formula>
    </cfRule>
  </conditionalFormatting>
  <conditionalFormatting sqref="AI43">
    <cfRule type="cellIs" dxfId="152" priority="131" stopIfTrue="1" operator="lessThan">
      <formula>0</formula>
    </cfRule>
  </conditionalFormatting>
  <conditionalFormatting sqref="AI47">
    <cfRule type="cellIs" dxfId="151" priority="130" stopIfTrue="1" operator="lessThan">
      <formula>0</formula>
    </cfRule>
  </conditionalFormatting>
  <conditionalFormatting sqref="AI50">
    <cfRule type="cellIs" dxfId="150" priority="129" stopIfTrue="1" operator="lessThan">
      <formula>0</formula>
    </cfRule>
  </conditionalFormatting>
  <conditionalFormatting sqref="AI36">
    <cfRule type="cellIs" dxfId="149" priority="128" stopIfTrue="1" operator="lessThan">
      <formula>0</formula>
    </cfRule>
  </conditionalFormatting>
  <conditionalFormatting sqref="AI45">
    <cfRule type="cellIs" dxfId="148" priority="127" stopIfTrue="1" operator="lessThan">
      <formula>0</formula>
    </cfRule>
  </conditionalFormatting>
  <conditionalFormatting sqref="AI46">
    <cfRule type="cellIs" dxfId="147" priority="126" stopIfTrue="1" operator="lessThan">
      <formula>0</formula>
    </cfRule>
  </conditionalFormatting>
  <conditionalFormatting sqref="AI49">
    <cfRule type="cellIs" dxfId="146" priority="125" stopIfTrue="1" operator="lessThan">
      <formula>0</formula>
    </cfRule>
  </conditionalFormatting>
  <conditionalFormatting sqref="AI51">
    <cfRule type="cellIs" dxfId="145" priority="124" stopIfTrue="1" operator="lessThan">
      <formula>0</formula>
    </cfRule>
  </conditionalFormatting>
  <conditionalFormatting sqref="AI52">
    <cfRule type="cellIs" dxfId="144" priority="123" stopIfTrue="1" operator="lessThan">
      <formula>0</formula>
    </cfRule>
  </conditionalFormatting>
  <conditionalFormatting sqref="AI53">
    <cfRule type="cellIs" dxfId="143" priority="122" stopIfTrue="1" operator="lessThan">
      <formula>0</formula>
    </cfRule>
  </conditionalFormatting>
  <conditionalFormatting sqref="AI56">
    <cfRule type="cellIs" dxfId="142" priority="121" stopIfTrue="1" operator="lessThan">
      <formula>0</formula>
    </cfRule>
  </conditionalFormatting>
  <conditionalFormatting sqref="AI57">
    <cfRule type="cellIs" dxfId="141" priority="120" stopIfTrue="1" operator="lessThan">
      <formula>0</formula>
    </cfRule>
  </conditionalFormatting>
  <conditionalFormatting sqref="AN56">
    <cfRule type="cellIs" dxfId="140" priority="119" stopIfTrue="1" operator="lessThan">
      <formula>0</formula>
    </cfRule>
  </conditionalFormatting>
  <conditionalFormatting sqref="AO56:AR56">
    <cfRule type="cellIs" dxfId="139" priority="118" stopIfTrue="1" operator="lessThan">
      <formula>0</formula>
    </cfRule>
  </conditionalFormatting>
  <conditionalFormatting sqref="AN57">
    <cfRule type="cellIs" dxfId="138" priority="117" stopIfTrue="1" operator="lessThan">
      <formula>0</formula>
    </cfRule>
  </conditionalFormatting>
  <conditionalFormatting sqref="AO57:AR57">
    <cfRule type="cellIs" dxfId="137" priority="116" stopIfTrue="1" operator="lessThan">
      <formula>0</formula>
    </cfRule>
  </conditionalFormatting>
  <conditionalFormatting sqref="J56">
    <cfRule type="cellIs" dxfId="136" priority="115" stopIfTrue="1" operator="lessThan">
      <formula>0</formula>
    </cfRule>
  </conditionalFormatting>
  <conditionalFormatting sqref="K56:O56">
    <cfRule type="cellIs" dxfId="135" priority="114" stopIfTrue="1" operator="lessThan">
      <formula>0</formula>
    </cfRule>
  </conditionalFormatting>
  <conditionalFormatting sqref="J57">
    <cfRule type="cellIs" dxfId="134" priority="113" stopIfTrue="1" operator="lessThan">
      <formula>0</formula>
    </cfRule>
  </conditionalFormatting>
  <conditionalFormatting sqref="K57:O57">
    <cfRule type="cellIs" dxfId="133" priority="112" stopIfTrue="1" operator="lessThan">
      <formula>0</formula>
    </cfRule>
  </conditionalFormatting>
  <conditionalFormatting sqref="P56">
    <cfRule type="cellIs" dxfId="132" priority="111" stopIfTrue="1" operator="lessThan">
      <formula>0</formula>
    </cfRule>
  </conditionalFormatting>
  <conditionalFormatting sqref="Q56:W56">
    <cfRule type="cellIs" dxfId="131" priority="110" stopIfTrue="1" operator="lessThan">
      <formula>0</formula>
    </cfRule>
  </conditionalFormatting>
  <conditionalFormatting sqref="P57">
    <cfRule type="cellIs" dxfId="130" priority="109" stopIfTrue="1" operator="lessThan">
      <formula>0</formula>
    </cfRule>
  </conditionalFormatting>
  <conditionalFormatting sqref="Q57:W57">
    <cfRule type="cellIs" dxfId="129" priority="108" stopIfTrue="1" operator="lessThan">
      <formula>0</formula>
    </cfRule>
  </conditionalFormatting>
  <conditionalFormatting sqref="X56:Z56">
    <cfRule type="cellIs" dxfId="128" priority="107" stopIfTrue="1" operator="lessThan">
      <formula>0</formula>
    </cfRule>
  </conditionalFormatting>
  <conditionalFormatting sqref="X57:Z57">
    <cfRule type="cellIs" dxfId="127" priority="106" stopIfTrue="1" operator="lessThan">
      <formula>0</formula>
    </cfRule>
  </conditionalFormatting>
  <conditionalFormatting sqref="AA56:AC56">
    <cfRule type="cellIs" dxfId="126" priority="105" stopIfTrue="1" operator="lessThan">
      <formula>0</formula>
    </cfRule>
  </conditionalFormatting>
  <conditionalFormatting sqref="AA57:AC57">
    <cfRule type="cellIs" dxfId="125" priority="104" stopIfTrue="1" operator="lessThan">
      <formula>0</formula>
    </cfRule>
  </conditionalFormatting>
  <conditionalFormatting sqref="AV56">
    <cfRule type="cellIs" dxfId="124" priority="102" stopIfTrue="1" operator="lessThan">
      <formula>0</formula>
    </cfRule>
  </conditionalFormatting>
  <conditionalFormatting sqref="AV57">
    <cfRule type="cellIs" dxfId="123" priority="100" stopIfTrue="1" operator="lessThan">
      <formula>0</formula>
    </cfRule>
  </conditionalFormatting>
  <conditionalFormatting sqref="AU23">
    <cfRule type="cellIs" dxfId="122" priority="73" stopIfTrue="1" operator="lessThan">
      <formula>0</formula>
    </cfRule>
  </conditionalFormatting>
  <conditionalFormatting sqref="AT32">
    <cfRule type="cellIs" dxfId="121" priority="62" stopIfTrue="1" operator="lessThan">
      <formula>0</formula>
    </cfRule>
  </conditionalFormatting>
  <conditionalFormatting sqref="AU32">
    <cfRule type="cellIs" dxfId="120" priority="61" stopIfTrue="1" operator="lessThan">
      <formula>0</formula>
    </cfRule>
  </conditionalFormatting>
  <conditionalFormatting sqref="AS36">
    <cfRule type="cellIs" dxfId="119" priority="57" stopIfTrue="1" operator="lessThan">
      <formula>0</formula>
    </cfRule>
  </conditionalFormatting>
  <conditionalFormatting sqref="AT36">
    <cfRule type="cellIs" dxfId="118" priority="56" stopIfTrue="1" operator="lessThan">
      <formula>0</formula>
    </cfRule>
  </conditionalFormatting>
  <conditionalFormatting sqref="AU38">
    <cfRule type="cellIs" dxfId="117" priority="52" stopIfTrue="1" operator="lessThan">
      <formula>0</formula>
    </cfRule>
  </conditionalFormatting>
  <conditionalFormatting sqref="AS41">
    <cfRule type="cellIs" dxfId="116" priority="51" stopIfTrue="1" operator="lessThan">
      <formula>0</formula>
    </cfRule>
  </conditionalFormatting>
  <conditionalFormatting sqref="AT43">
    <cfRule type="cellIs" dxfId="115" priority="47" stopIfTrue="1" operator="lessThan">
      <formula>0</formula>
    </cfRule>
  </conditionalFormatting>
  <conditionalFormatting sqref="AU43">
    <cfRule type="cellIs" dxfId="114" priority="46" stopIfTrue="1" operator="lessThan">
      <formula>0</formula>
    </cfRule>
  </conditionalFormatting>
  <conditionalFormatting sqref="AS46">
    <cfRule type="cellIs" dxfId="113" priority="42" stopIfTrue="1" operator="lessThan">
      <formula>0</formula>
    </cfRule>
  </conditionalFormatting>
  <conditionalFormatting sqref="AT46">
    <cfRule type="cellIs" dxfId="112" priority="41" stopIfTrue="1" operator="lessThan">
      <formula>0</formula>
    </cfRule>
  </conditionalFormatting>
  <conditionalFormatting sqref="AS49">
    <cfRule type="cellIs" dxfId="111" priority="36" stopIfTrue="1" operator="lessThan">
      <formula>0</formula>
    </cfRule>
  </conditionalFormatting>
  <conditionalFormatting sqref="AT50">
    <cfRule type="cellIs" dxfId="110" priority="32" stopIfTrue="1" operator="lessThan">
      <formula>0</formula>
    </cfRule>
  </conditionalFormatting>
  <conditionalFormatting sqref="AU50">
    <cfRule type="cellIs" dxfId="109" priority="31" stopIfTrue="1" operator="lessThan">
      <formula>0</formula>
    </cfRule>
  </conditionalFormatting>
  <conditionalFormatting sqref="AS52">
    <cfRule type="cellIs" dxfId="108" priority="27" stopIfTrue="1" operator="lessThan">
      <formula>0</formula>
    </cfRule>
  </conditionalFormatting>
  <conditionalFormatting sqref="AU53">
    <cfRule type="cellIs" dxfId="107" priority="22" stopIfTrue="1" operator="lessThan">
      <formula>0</formula>
    </cfRule>
  </conditionalFormatting>
  <conditionalFormatting sqref="AS56">
    <cfRule type="cellIs" dxfId="106" priority="21" stopIfTrue="1" operator="lessThan">
      <formula>0</formula>
    </cfRule>
  </conditionalFormatting>
  <conditionalFormatting sqref="AS23">
    <cfRule type="cellIs" dxfId="105" priority="75" stopIfTrue="1" operator="lessThan">
      <formula>0</formula>
    </cfRule>
  </conditionalFormatting>
  <conditionalFormatting sqref="AT23">
    <cfRule type="cellIs" dxfId="104" priority="74" stopIfTrue="1" operator="lessThan">
      <formula>0</formula>
    </cfRule>
  </conditionalFormatting>
  <conditionalFormatting sqref="AU26">
    <cfRule type="cellIs" dxfId="103" priority="70" stopIfTrue="1" operator="lessThan">
      <formula>0</formula>
    </cfRule>
  </conditionalFormatting>
  <conditionalFormatting sqref="AS28">
    <cfRule type="cellIs" dxfId="102" priority="69" stopIfTrue="1" operator="lessThan">
      <formula>0</formula>
    </cfRule>
  </conditionalFormatting>
  <conditionalFormatting sqref="AT28">
    <cfRule type="cellIs" dxfId="101" priority="68" stopIfTrue="1" operator="lessThan">
      <formula>0</formula>
    </cfRule>
  </conditionalFormatting>
  <conditionalFormatting sqref="AU28">
    <cfRule type="cellIs" dxfId="100" priority="67" stopIfTrue="1" operator="lessThan">
      <formula>0</formula>
    </cfRule>
  </conditionalFormatting>
  <conditionalFormatting sqref="AS30">
    <cfRule type="cellIs" dxfId="99" priority="66" stopIfTrue="1" operator="lessThan">
      <formula>0</formula>
    </cfRule>
  </conditionalFormatting>
  <conditionalFormatting sqref="AT30">
    <cfRule type="cellIs" dxfId="98" priority="65" stopIfTrue="1" operator="lessThan">
      <formula>0</formula>
    </cfRule>
  </conditionalFormatting>
  <conditionalFormatting sqref="AU30">
    <cfRule type="cellIs" dxfId="97" priority="64" stopIfTrue="1" operator="lessThan">
      <formula>0</formula>
    </cfRule>
  </conditionalFormatting>
  <conditionalFormatting sqref="AS32">
    <cfRule type="cellIs" dxfId="96" priority="63" stopIfTrue="1" operator="lessThan">
      <formula>0</formula>
    </cfRule>
  </conditionalFormatting>
  <conditionalFormatting sqref="AS34">
    <cfRule type="cellIs" dxfId="95" priority="60" stopIfTrue="1" operator="lessThan">
      <formula>0</formula>
    </cfRule>
  </conditionalFormatting>
  <conditionalFormatting sqref="AT34">
    <cfRule type="cellIs" dxfId="94" priority="59" stopIfTrue="1" operator="lessThan">
      <formula>0</formula>
    </cfRule>
  </conditionalFormatting>
  <conditionalFormatting sqref="AU34">
    <cfRule type="cellIs" dxfId="93" priority="58" stopIfTrue="1" operator="lessThan">
      <formula>0</formula>
    </cfRule>
  </conditionalFormatting>
  <conditionalFormatting sqref="AU36">
    <cfRule type="cellIs" dxfId="92" priority="55" stopIfTrue="1" operator="lessThan">
      <formula>0</formula>
    </cfRule>
  </conditionalFormatting>
  <conditionalFormatting sqref="AS38">
    <cfRule type="cellIs" dxfId="91" priority="54" stopIfTrue="1" operator="lessThan">
      <formula>0</formula>
    </cfRule>
  </conditionalFormatting>
  <conditionalFormatting sqref="AT38">
    <cfRule type="cellIs" dxfId="90" priority="53" stopIfTrue="1" operator="lessThan">
      <formula>0</formula>
    </cfRule>
  </conditionalFormatting>
  <conditionalFormatting sqref="AT41">
    <cfRule type="cellIs" dxfId="89" priority="50" stopIfTrue="1" operator="lessThan">
      <formula>0</formula>
    </cfRule>
  </conditionalFormatting>
  <conditionalFormatting sqref="AU41">
    <cfRule type="cellIs" dxfId="88" priority="49" stopIfTrue="1" operator="lessThan">
      <formula>0</formula>
    </cfRule>
  </conditionalFormatting>
  <conditionalFormatting sqref="AS43">
    <cfRule type="cellIs" dxfId="87" priority="48" stopIfTrue="1" operator="lessThan">
      <formula>0</formula>
    </cfRule>
  </conditionalFormatting>
  <conditionalFormatting sqref="AU46">
    <cfRule type="cellIs" dxfId="86" priority="40" stopIfTrue="1" operator="lessThan">
      <formula>0</formula>
    </cfRule>
  </conditionalFormatting>
  <conditionalFormatting sqref="AS47">
    <cfRule type="cellIs" dxfId="85" priority="39" stopIfTrue="1" operator="lessThan">
      <formula>0</formula>
    </cfRule>
  </conditionalFormatting>
  <conditionalFormatting sqref="AT47">
    <cfRule type="cellIs" dxfId="84" priority="38" stopIfTrue="1" operator="lessThan">
      <formula>0</formula>
    </cfRule>
  </conditionalFormatting>
  <conditionalFormatting sqref="AT49">
    <cfRule type="cellIs" dxfId="83" priority="35" stopIfTrue="1" operator="lessThan">
      <formula>0</formula>
    </cfRule>
  </conditionalFormatting>
  <conditionalFormatting sqref="AU49">
    <cfRule type="cellIs" dxfId="82" priority="34" stopIfTrue="1" operator="lessThan">
      <formula>0</formula>
    </cfRule>
  </conditionalFormatting>
  <conditionalFormatting sqref="AS50">
    <cfRule type="cellIs" dxfId="81" priority="33" stopIfTrue="1" operator="lessThan">
      <formula>0</formula>
    </cfRule>
  </conditionalFormatting>
  <conditionalFormatting sqref="AS51">
    <cfRule type="cellIs" dxfId="80" priority="30" stopIfTrue="1" operator="lessThan">
      <formula>0</formula>
    </cfRule>
  </conditionalFormatting>
  <conditionalFormatting sqref="AT51">
    <cfRule type="cellIs" dxfId="79" priority="29" stopIfTrue="1" operator="lessThan">
      <formula>0</formula>
    </cfRule>
  </conditionalFormatting>
  <conditionalFormatting sqref="AU52">
    <cfRule type="cellIs" dxfId="78" priority="25" stopIfTrue="1" operator="lessThan">
      <formula>0</formula>
    </cfRule>
  </conditionalFormatting>
  <conditionalFormatting sqref="AS53">
    <cfRule type="cellIs" dxfId="77" priority="24" stopIfTrue="1" operator="lessThan">
      <formula>0</formula>
    </cfRule>
  </conditionalFormatting>
  <conditionalFormatting sqref="AT53">
    <cfRule type="cellIs" dxfId="76" priority="23" stopIfTrue="1" operator="lessThan">
      <formula>0</formula>
    </cfRule>
  </conditionalFormatting>
  <conditionalFormatting sqref="AT56">
    <cfRule type="cellIs" dxfId="75" priority="20" stopIfTrue="1" operator="lessThan">
      <formula>0</formula>
    </cfRule>
  </conditionalFormatting>
  <conditionalFormatting sqref="AU56">
    <cfRule type="cellIs" dxfId="74" priority="19" stopIfTrue="1" operator="lessThan">
      <formula>0</formula>
    </cfRule>
  </conditionalFormatting>
  <conditionalFormatting sqref="AS45">
    <cfRule type="cellIs" dxfId="73" priority="15" stopIfTrue="1" operator="lessThan">
      <formula>0</formula>
    </cfRule>
  </conditionalFormatting>
  <conditionalFormatting sqref="AT45">
    <cfRule type="cellIs" dxfId="72" priority="14" stopIfTrue="1" operator="lessThan">
      <formula>0</formula>
    </cfRule>
  </conditionalFormatting>
  <conditionalFormatting sqref="AU45">
    <cfRule type="cellIs" dxfId="71" priority="13" stopIfTrue="1" operator="lessThan">
      <formula>0</formula>
    </cfRule>
  </conditionalFormatting>
  <conditionalFormatting sqref="E57:I57">
    <cfRule type="cellIs" dxfId="70" priority="12" stopIfTrue="1" operator="lessThan">
      <formula>0</formula>
    </cfRule>
  </conditionalFormatting>
  <conditionalFormatting sqref="L27:O27">
    <cfRule type="cellIs" dxfId="69" priority="11" stopIfTrue="1" operator="lessThan">
      <formula>0</formula>
    </cfRule>
  </conditionalFormatting>
  <conditionalFormatting sqref="L31:O31">
    <cfRule type="cellIs" dxfId="68" priority="10" stopIfTrue="1" operator="lessThan">
      <formula>0</formula>
    </cfRule>
  </conditionalFormatting>
  <conditionalFormatting sqref="L35:O35">
    <cfRule type="cellIs" dxfId="67" priority="9" stopIfTrue="1" operator="lessThan">
      <formula>0</formula>
    </cfRule>
  </conditionalFormatting>
  <conditionalFormatting sqref="L36:O36">
    <cfRule type="cellIs" dxfId="66" priority="8" stopIfTrue="1" operator="lessThan">
      <formula>0</formula>
    </cfRule>
  </conditionalFormatting>
  <conditionalFormatting sqref="L39:O39">
    <cfRule type="cellIs" dxfId="65" priority="7" stopIfTrue="1" operator="lessThan">
      <formula>0</formula>
    </cfRule>
  </conditionalFormatting>
  <conditionalFormatting sqref="L42:O42">
    <cfRule type="cellIs" dxfId="64" priority="6" stopIfTrue="1" operator="lessThan">
      <formula>0</formula>
    </cfRule>
  </conditionalFormatting>
  <conditionalFormatting sqref="L45:O46">
    <cfRule type="cellIs" dxfId="63" priority="5" stopIfTrue="1" operator="lessThan">
      <formula>0</formula>
    </cfRule>
  </conditionalFormatting>
  <conditionalFormatting sqref="L49:O49">
    <cfRule type="cellIs" dxfId="62" priority="4" stopIfTrue="1" operator="lessThan">
      <formula>0</formula>
    </cfRule>
  </conditionalFormatting>
  <conditionalFormatting sqref="L51:O53">
    <cfRule type="cellIs" dxfId="61" priority="3" stopIfTrue="1" operator="lessThan">
      <formula>0</formula>
    </cfRule>
  </conditionalFormatting>
  <conditionalFormatting sqref="P7">
    <cfRule type="cellIs" dxfId="60" priority="2" stopIfTrue="1" operator="lessThan">
      <formula>0</formula>
    </cfRule>
  </conditionalFormatting>
  <conditionalFormatting sqref="E58:I58">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I45" sqref="I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130105</v>
      </c>
      <c r="D5" s="402">
        <v>0</v>
      </c>
      <c r="E5" s="453"/>
      <c r="F5" s="453"/>
      <c r="G5" s="447"/>
      <c r="H5" s="401">
        <v>3342929</v>
      </c>
      <c r="I5" s="402">
        <v>2697308</v>
      </c>
      <c r="J5" s="453"/>
      <c r="K5" s="453"/>
      <c r="L5" s="447"/>
      <c r="M5" s="401">
        <v>20399117</v>
      </c>
      <c r="N5" s="402">
        <v>19665808</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130174</v>
      </c>
      <c r="D6" s="397">
        <v>0</v>
      </c>
      <c r="E6" s="399">
        <f>+'Pt 1 Summary of Data'!E12+'Pt 1 Summary of Data'!E22</f>
        <v>0</v>
      </c>
      <c r="F6" s="399">
        <f>+E6+D6+C6</f>
        <v>130174</v>
      </c>
      <c r="G6" s="400"/>
      <c r="H6" s="396">
        <v>3375469</v>
      </c>
      <c r="I6" s="397">
        <v>2697308</v>
      </c>
      <c r="J6" s="399">
        <f>+'Pt 1 Summary of Data'!K12+'Pt 1 Summary of Data'!K22</f>
        <v>2190633</v>
      </c>
      <c r="K6" s="399">
        <f>+J6+I6+H6</f>
        <v>8263410</v>
      </c>
      <c r="L6" s="400"/>
      <c r="M6" s="396">
        <v>20350130</v>
      </c>
      <c r="N6" s="397">
        <v>19665808</v>
      </c>
      <c r="O6" s="399">
        <f>+'Pt 1 Summary of Data'!P12+'Pt 1 Summary of Data'!P22</f>
        <v>14831314</v>
      </c>
      <c r="P6" s="399">
        <f>+O6+N6+M6</f>
        <v>54847252</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v>365</v>
      </c>
      <c r="D7" s="397">
        <v>0</v>
      </c>
      <c r="E7" s="399">
        <f>SUM('Pt 1 Summary of Data'!E37:H42)</f>
        <v>0</v>
      </c>
      <c r="F7" s="399">
        <f>+E7+D7+C7</f>
        <v>365</v>
      </c>
      <c r="G7" s="400"/>
      <c r="H7" s="396">
        <v>52810</v>
      </c>
      <c r="I7" s="397">
        <v>8936</v>
      </c>
      <c r="J7" s="399">
        <f>SUM('Pt 1 Summary of Data'!K37:N42)</f>
        <v>6681</v>
      </c>
      <c r="K7" s="399">
        <f>+J7+I7+H7</f>
        <v>68427</v>
      </c>
      <c r="L7" s="400"/>
      <c r="M7" s="396">
        <v>256183</v>
      </c>
      <c r="N7" s="397">
        <v>52792</v>
      </c>
      <c r="O7" s="399">
        <f>SUM('Pt 1 Summary of Data'!Q37:T42)</f>
        <v>39467</v>
      </c>
      <c r="P7" s="399">
        <f>+O7+N7+M7</f>
        <v>348442</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v>0</v>
      </c>
      <c r="E8" s="399">
        <f>SUM('Pt 2 Premium and Claims'!E57:H57)</f>
        <v>0</v>
      </c>
      <c r="F8" s="399">
        <f>+E8+D8</f>
        <v>0</v>
      </c>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0</v>
      </c>
      <c r="E9" s="399">
        <f>SUM('Pt 2 Premium and Claims'!E15:H15)</f>
        <v>0</v>
      </c>
      <c r="F9" s="399">
        <f t="shared" ref="F9:F11" si="0">+E9+D9</f>
        <v>0</v>
      </c>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0</v>
      </c>
      <c r="E10" s="399">
        <f>SUM('Pt 2 Premium and Claims'!E16:H16)</f>
        <v>0</v>
      </c>
      <c r="F10" s="399">
        <f t="shared" si="0"/>
        <v>0</v>
      </c>
      <c r="G10" s="400"/>
      <c r="H10" s="442"/>
      <c r="I10" s="397">
        <v>65904</v>
      </c>
      <c r="J10" s="399">
        <f>SUM('Pt 2 Premium and Claims'!K16:N16)</f>
        <v>218531</v>
      </c>
      <c r="K10" s="399">
        <f t="shared" ref="K10:K11" si="1">+J10+I10</f>
        <v>284435</v>
      </c>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f>SUM('Pt 2 Premium and Claims'!E17:H17)</f>
        <v>0</v>
      </c>
      <c r="F11" s="399">
        <f t="shared" si="0"/>
        <v>0</v>
      </c>
      <c r="G11" s="449"/>
      <c r="H11" s="442"/>
      <c r="I11" s="397">
        <v>0</v>
      </c>
      <c r="J11" s="399">
        <f>SUM('Pt 2 Premium and Claims'!K17:N17)</f>
        <v>0</v>
      </c>
      <c r="K11" s="399">
        <f t="shared" si="1"/>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f>+C7+C6</f>
        <v>130539</v>
      </c>
      <c r="D12" s="399">
        <f>+D6+D7-D8-D9-D10-D11</f>
        <v>0</v>
      </c>
      <c r="E12" s="399">
        <f t="shared" ref="E12:F12" si="2">+E6+E7-E8-E9-E10-E11</f>
        <v>0</v>
      </c>
      <c r="F12" s="399">
        <f t="shared" si="2"/>
        <v>130539</v>
      </c>
      <c r="G12" s="446"/>
      <c r="H12" s="398">
        <f>+H7+H6</f>
        <v>3428279</v>
      </c>
      <c r="I12" s="399">
        <f>+I6+I7-I8-I9-I10-I11</f>
        <v>2640340</v>
      </c>
      <c r="J12" s="399">
        <f t="shared" ref="J12" si="3">+J6+J7-J8-J9-J10-J11</f>
        <v>1978783</v>
      </c>
      <c r="K12" s="399">
        <f t="shared" ref="K12" si="4">+K6+K7-K8-K9-K10-K11</f>
        <v>8047402</v>
      </c>
      <c r="L12" s="446"/>
      <c r="M12" s="398">
        <f>+M7+M6</f>
        <v>20606313</v>
      </c>
      <c r="N12" s="399">
        <f>+N6+N7-N8-N9-N10-N11</f>
        <v>19718600</v>
      </c>
      <c r="O12" s="399">
        <f t="shared" ref="O12" si="5">+O6+O7-O8-O9-O10-O11</f>
        <v>14870781</v>
      </c>
      <c r="P12" s="399">
        <f t="shared" ref="P12" si="6">+P6+P7-P8-P9-P10-P11</f>
        <v>55195694</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25699</v>
      </c>
      <c r="D15" s="402">
        <v>0</v>
      </c>
      <c r="E15" s="394">
        <f>SUM('Pt 1 Summary of Data'!E5:H7)-SUM(E9:E11)</f>
        <v>0</v>
      </c>
      <c r="F15" s="399">
        <f t="shared" ref="F15:F16" si="7">+E15+D15+C15</f>
        <v>25699</v>
      </c>
      <c r="G15" s="395"/>
      <c r="H15" s="401">
        <v>4023025</v>
      </c>
      <c r="I15" s="402">
        <v>2964012</v>
      </c>
      <c r="J15" s="394">
        <f>SUM('Pt 1 Summary of Data'!K5:N7)-SUM('Pt 3 MLR and Rebate Calculation'!J10:J11)</f>
        <v>2657274</v>
      </c>
      <c r="K15" s="399">
        <f t="shared" ref="K15:K16" si="8">+J15+I15+H15</f>
        <v>9644311</v>
      </c>
      <c r="L15" s="395"/>
      <c r="M15" s="401">
        <v>21084295</v>
      </c>
      <c r="N15" s="402">
        <v>19860306</v>
      </c>
      <c r="O15" s="394">
        <f>SUM('Pt 1 Summary of Data'!Q5:T7)-SUM('Pt 3 MLR and Rebate Calculation'!O10:O11)</f>
        <v>15581206</v>
      </c>
      <c r="P15" s="399">
        <f t="shared" ref="P15:P16" si="9">+O15+N15+M15</f>
        <v>56525807</v>
      </c>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v>865</v>
      </c>
      <c r="D16" s="397">
        <v>0</v>
      </c>
      <c r="E16" s="399">
        <f>SUM('Pt 1 Summary of Data'!E25:H35)</f>
        <v>0</v>
      </c>
      <c r="F16" s="399">
        <f t="shared" si="7"/>
        <v>865</v>
      </c>
      <c r="G16" s="400"/>
      <c r="H16" s="396">
        <v>125258</v>
      </c>
      <c r="I16" s="397">
        <v>164055</v>
      </c>
      <c r="J16" s="399">
        <f>SUM('Pt 1 Summary of Data'!K25:N35)</f>
        <v>162417</v>
      </c>
      <c r="K16" s="399">
        <f t="shared" si="8"/>
        <v>451730</v>
      </c>
      <c r="L16" s="400"/>
      <c r="M16" s="396">
        <v>607637</v>
      </c>
      <c r="N16" s="397">
        <v>969060</v>
      </c>
      <c r="O16" s="399">
        <f>SUM('Pt 1 Summary of Data'!Q25:T35)</f>
        <v>959386</v>
      </c>
      <c r="P16" s="399">
        <f t="shared" si="9"/>
        <v>2536083</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f>+C15-C16</f>
        <v>24834</v>
      </c>
      <c r="D17" s="399">
        <f>+D15-D16</f>
        <v>0</v>
      </c>
      <c r="E17" s="399">
        <f t="shared" ref="E17:F17" si="10">+E15-E16</f>
        <v>0</v>
      </c>
      <c r="F17" s="399">
        <f t="shared" si="10"/>
        <v>24834</v>
      </c>
      <c r="G17" s="449"/>
      <c r="H17" s="398">
        <f>+H15-H16</f>
        <v>3897767</v>
      </c>
      <c r="I17" s="399">
        <f>+I15-I16</f>
        <v>2799957</v>
      </c>
      <c r="J17" s="399">
        <f>+J15-J16</f>
        <v>2494857</v>
      </c>
      <c r="K17" s="399">
        <f>+K15-K16</f>
        <v>9192581</v>
      </c>
      <c r="L17" s="449"/>
      <c r="M17" s="398">
        <f>+M15-M16</f>
        <v>20476658</v>
      </c>
      <c r="N17" s="399">
        <f>+N15-N16</f>
        <v>18891246</v>
      </c>
      <c r="O17" s="399">
        <f>+O15-O16</f>
        <v>14621820</v>
      </c>
      <c r="P17" s="399">
        <f>+P15-P16</f>
        <v>53989724</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6</v>
      </c>
      <c r="D38" s="404">
        <v>0</v>
      </c>
      <c r="E38" s="431">
        <v>0</v>
      </c>
      <c r="F38" s="431">
        <f>+E38+D38+C38</f>
        <v>6</v>
      </c>
      <c r="G38" s="447"/>
      <c r="H38" s="403">
        <v>917</v>
      </c>
      <c r="I38" s="404">
        <v>662</v>
      </c>
      <c r="J38" s="431">
        <f>+SUM('Pt 1 Summary of Data'!K60:N60)</f>
        <v>551.25</v>
      </c>
      <c r="K38" s="431">
        <f>+J38+I38+H38</f>
        <v>2130.25</v>
      </c>
      <c r="L38" s="447"/>
      <c r="M38" s="403">
        <v>4449</v>
      </c>
      <c r="N38" s="404">
        <v>3908</v>
      </c>
      <c r="O38" s="431">
        <f>SUM('Pt 1 Summary of Data'!Q60:T60)</f>
        <v>3060.4166666666665</v>
      </c>
      <c r="P38" s="431">
        <f>+O38+N38+M38</f>
        <v>11417.416666666666</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v>5.9646666666666598E-2</v>
      </c>
      <c r="L39" s="460"/>
      <c r="M39" s="458"/>
      <c r="N39" s="459"/>
      <c r="O39" s="459"/>
      <c r="P39" s="438">
        <v>2.5055333333333301E-2</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f>+F41*F39</f>
        <v>0</v>
      </c>
      <c r="G42" s="446"/>
      <c r="H42" s="442"/>
      <c r="I42" s="440"/>
      <c r="J42" s="440"/>
      <c r="K42" s="435">
        <f>+K41*K39</f>
        <v>5.9646666666666598E-2</v>
      </c>
      <c r="L42" s="446"/>
      <c r="M42" s="442"/>
      <c r="N42" s="440"/>
      <c r="O42" s="440"/>
      <c r="P42" s="435">
        <f>+P41*P39</f>
        <v>2.5055333333333301E-2</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f>+C12/C17</f>
        <v>5.2564629137472823</v>
      </c>
      <c r="D45" s="437">
        <v>0</v>
      </c>
      <c r="E45" s="437">
        <v>0</v>
      </c>
      <c r="F45" s="437">
        <f t="shared" ref="F45" si="11">+F12/F17</f>
        <v>5.2564629137472823</v>
      </c>
      <c r="G45" s="446"/>
      <c r="H45" s="437">
        <f>+H12/H17</f>
        <v>0.87954949590368026</v>
      </c>
      <c r="I45" s="437">
        <f t="shared" ref="I45:J45" si="12">+I12/I17</f>
        <v>0.94299305310760129</v>
      </c>
      <c r="J45" s="437">
        <f t="shared" si="12"/>
        <v>0.79314485760105691</v>
      </c>
      <c r="K45" s="437">
        <f t="shared" ref="K45" si="13">+K12/K17</f>
        <v>0.87542356167435453</v>
      </c>
      <c r="L45" s="446"/>
      <c r="M45" s="437">
        <f>+M12/M17</f>
        <v>1.0063318437999014</v>
      </c>
      <c r="N45" s="437">
        <f t="shared" ref="N45:P45" si="14">+N12/N17</f>
        <v>1.0437956289383983</v>
      </c>
      <c r="O45" s="437">
        <f t="shared" si="14"/>
        <v>1.0170266765696747</v>
      </c>
      <c r="P45" s="437">
        <f t="shared" si="14"/>
        <v>1.0223370284315585</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f>+K42</f>
        <v>5.9646666666666598E-2</v>
      </c>
      <c r="L47" s="446"/>
      <c r="M47" s="442"/>
      <c r="N47" s="440"/>
      <c r="O47" s="440"/>
      <c r="P47" s="435">
        <f>+P42</f>
        <v>2.5055333333333301E-2</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f>+F45</f>
        <v>5.2564629137472823</v>
      </c>
      <c r="G48" s="446"/>
      <c r="H48" s="442"/>
      <c r="I48" s="440"/>
      <c r="J48" s="440"/>
      <c r="K48" s="435">
        <f>+K47+K45</f>
        <v>0.93507022834102116</v>
      </c>
      <c r="L48" s="446"/>
      <c r="M48" s="442"/>
      <c r="N48" s="440"/>
      <c r="O48" s="440"/>
      <c r="P48" s="435">
        <f>+P47+P45</f>
        <v>1.0473923617648917</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f>+F48</f>
        <v>5.2564629137472823</v>
      </c>
      <c r="G51" s="446"/>
      <c r="H51" s="443"/>
      <c r="I51" s="441"/>
      <c r="J51" s="441"/>
      <c r="K51" s="435">
        <f>+K48</f>
        <v>0.93507022834102116</v>
      </c>
      <c r="L51" s="446"/>
      <c r="M51" s="443"/>
      <c r="N51" s="441"/>
      <c r="O51" s="441"/>
      <c r="P51" s="435">
        <f>+P48</f>
        <v>1.0473923617648917</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0</v>
      </c>
      <c r="G52" s="446"/>
      <c r="H52" s="442"/>
      <c r="I52" s="440"/>
      <c r="J52" s="440"/>
      <c r="K52" s="399">
        <f>+J15-J16</f>
        <v>2494857</v>
      </c>
      <c r="L52" s="446"/>
      <c r="M52" s="442"/>
      <c r="N52" s="440"/>
      <c r="O52" s="440"/>
      <c r="P52" s="399">
        <f>+O15-O16</f>
        <v>14621820</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v>0</v>
      </c>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v>0</v>
      </c>
      <c r="D57" s="440"/>
      <c r="E57" s="440"/>
      <c r="F57" s="440"/>
      <c r="G57" s="446"/>
      <c r="H57" s="396">
        <v>0</v>
      </c>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v>0</v>
      </c>
      <c r="F61" s="440"/>
      <c r="G61" s="446"/>
      <c r="H61" s="442"/>
      <c r="I61" s="440"/>
      <c r="J61" s="397">
        <v>0</v>
      </c>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v>0</v>
      </c>
      <c r="F62" s="440"/>
      <c r="G62" s="446"/>
      <c r="H62" s="442"/>
      <c r="I62" s="440"/>
      <c r="J62" s="397">
        <v>0</v>
      </c>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v>0</v>
      </c>
      <c r="F63" s="440"/>
      <c r="G63" s="446"/>
      <c r="H63" s="442"/>
      <c r="I63" s="440"/>
      <c r="J63" s="397">
        <v>0</v>
      </c>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v>0</v>
      </c>
      <c r="F64" s="465"/>
      <c r="G64" s="466"/>
      <c r="H64" s="464"/>
      <c r="I64" s="465"/>
      <c r="J64" s="412">
        <v>0</v>
      </c>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Data'!D56</f>
        <v>0</v>
      </c>
      <c r="D4" s="104">
        <f>+'Pt 1 Summary of Data'!K56</f>
        <v>278</v>
      </c>
      <c r="E4" s="104">
        <f>+'Pt 1 Summary of Data'!Q56</f>
        <v>1430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mkutys</cp:lastModifiedBy>
  <cp:lastPrinted>2014-12-18T11:24:00Z</cp:lastPrinted>
  <dcterms:created xsi:type="dcterms:W3CDTF">2012-03-15T16:14:51Z</dcterms:created>
  <dcterms:modified xsi:type="dcterms:W3CDTF">2016-07-22T13:18:01Z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