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51" i="10" l="1"/>
  <c r="K48" i="10"/>
  <c r="K47" i="10"/>
  <c r="K45" i="10"/>
  <c r="J45" i="10"/>
  <c r="I45" i="10"/>
  <c r="H45" i="10"/>
  <c r="L22" i="10"/>
  <c r="G22" i="10"/>
  <c r="F52" i="10"/>
  <c r="F51" i="10"/>
  <c r="F48" i="10"/>
  <c r="F47" i="10"/>
  <c r="F45" i="10"/>
  <c r="E45" i="10"/>
  <c r="D45" i="10"/>
  <c r="C45" i="10"/>
</calcChain>
</file>

<file path=xl/sharedStrings.xml><?xml version="1.0" encoding="utf-8"?>
<sst xmlns="http://schemas.openxmlformats.org/spreadsheetml/2006/main" count="624" uniqueCount="530">
  <si>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</si>
  <si>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</si>
  <si>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</si>
  <si>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</si>
  <si>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</si>
  <si>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</si>
  <si>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</si>
  <si>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</si>
  <si>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</si>
  <si>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</si>
  <si>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</si>
  <si>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</si>
  <si>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</si>
  <si>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</si>
  <si>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</si>
  <si>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</si>
  <si>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</si>
  <si>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</si>
  <si>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</si>
  <si>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</si>
  <si>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</si>
  <si>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</si>
  <si>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</si>
  <si>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</si>
  <si>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</si>
  <si>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</si>
  <si>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</si>
  <si>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</si>
  <si>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</si>
  <si>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</si>
  <si>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</si>
  <si>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</si>
  <si>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</si>
  <si>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</si>
  <si>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</si>
  <si>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</si>
  <si>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</si>
  <si>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</si>
  <si>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</si>
  <si>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</si>
  <si>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</si>
  <si>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</si>
  <si>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</si>
  <si>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</si>
  <si>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</si>
  <si>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</si>
  <si>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</si>
  <si>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</si>
  <si>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</si>
  <si>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</si>
  <si>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</si>
  <si>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</si>
  <si>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</si>
  <si>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</si>
  <si>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</si>
  <si>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</si>
  <si>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</si>
  <si>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</si>
  <si>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</si>
  <si>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</si>
  <si>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</si>
  <si>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</si>
  <si>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</si>
  <si>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</si>
  <si>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</si>
  <si>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</si>
  <si>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</si>
  <si>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</si>
  <si>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</si>
  <si>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</si>
  <si>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</si>
  <si>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</si>
  <si>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</si>
  <si>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</si>
  <si>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</si>
  <si>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</si>
  <si>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</si>
  <si>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</si>
  <si>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</si>
  <si>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</si>
  <si>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</si>
  <si>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</si>
  <si>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</si>
  <si>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</si>
  <si>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</si>
  <si>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</si>
  <si>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</si>
  <si>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</si>
  <si>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</si>
  <si>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</si>
  <si>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</si>
  <si>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</si>
  <si>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</si>
  <si>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</si>
  <si>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</si>
  <si>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</si>
  <si>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</si>
  <si>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</si>
  <si>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</si>
  <si>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</si>
  <si>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</si>
  <si>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</si>
  <si>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</si>
  <si>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</si>
  <si>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</si>
  <si>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</si>
  <si>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</si>
  <si>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</si>
  <si>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</si>
  <si>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</si>
  <si>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</si>
  <si>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</si>
  <si>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</si>
  <si>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</si>
  <si>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</si>
  <si>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</si>
  <si>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</si>
  <si>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</si>
  <si>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</si>
  <si>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</si>
  <si>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</si>
  <si>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</si>
  <si>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</si>
  <si>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</si>
  <si>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</si>
  <si>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</si>
  <si>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</si>
  <si>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</si>
  <si>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</si>
  <si>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</si>
  <si>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</si>
  <si>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</si>
  <si>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</si>
  <si>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</si>
  <si>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</si>
  <si>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</si>
  <si>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</si>
  <si>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</si>
  <si>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</si>
  <si>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</si>
  <si>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</si>
  <si>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</si>
  <si>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</si>
  <si>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</si>
  <si>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</si>
  <si>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</si>
  <si>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</si>
  <si>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</si>
  <si>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</si>
  <si>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</si>
  <si>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</si>
  <si>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</si>
  <si>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</si>
  <si>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</si>
  <si>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</si>
  <si>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</si>
  <si>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</si>
  <si>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</si>
  <si>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</si>
  <si>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</si>
  <si>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</si>
  <si>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</si>
  <si>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</si>
  <si>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</si>
  <si>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</si>
  <si>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</si>
  <si>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</si>
  <si>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</si>
  <si>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</si>
  <si>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</si>
  <si>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</si>
  <si>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</si>
  <si>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</si>
  <si>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</si>
  <si>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</si>
  <si>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</si>
  <si>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</si>
  <si>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</si>
  <si>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</si>
  <si>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</si>
  <si>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</si>
  <si>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</si>
  <si>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</si>
  <si>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</si>
  <si>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</si>
  <si>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</si>
  <si>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</si>
  <si>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</si>
  <si>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</si>
  <si>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</si>
  <si>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</si>
  <si>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</si>
  <si>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</si>
  <si>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</si>
  <si>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</si>
  <si>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</si>
  <si>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</si>
  <si>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</si>
  <si>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</si>
  <si>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</si>
  <si>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</si>
  <si>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</si>
  <si>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</si>
  <si>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</si>
  <si>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</si>
  <si>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</si>
  <si>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</si>
  <si>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</si>
  <si>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</si>
  <si>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</si>
  <si>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</si>
  <si>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</si>
  <si>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</si>
  <si>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</si>
  <si>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</si>
  <si>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</si>
  <si>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</si>
  <si>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</si>
  <si>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</si>
  <si>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</si>
  <si>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</si>
  <si>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</si>
  <si>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</si>
  <si>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</si>
  <si>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</si>
  <si>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</si>
  <si>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</si>
  <si>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</si>
  <si>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</si>
  <si>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</si>
  <si>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</si>
  <si>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</si>
  <si>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</si>
  <si>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</si>
  <si>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</si>
  <si>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</si>
  <si>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</si>
  <si>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</si>
  <si>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</si>
  <si>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</si>
  <si>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</si>
  <si>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</si>
  <si>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</si>
  <si>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</si>
  <si>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</si>
  <si>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</si>
  <si>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</si>
  <si>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</si>
  <si>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</si>
  <si>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</si>
  <si>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</si>
  <si>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</si>
  <si>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</si>
  <si>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</si>
  <si>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</si>
  <si>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</si>
  <si>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</si>
  <si>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</si>
  <si>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</si>
  <si>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</si>
  <si>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</si>
  <si>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</si>
  <si>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</si>
  <si>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</si>
  <si>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</si>
  <si>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</si>
  <si>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</si>
  <si>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</si>
  <si>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</si>
  <si>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</si>
  <si>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</si>
  <si>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</si>
  <si>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</si>
  <si>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</si>
  <si>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</si>
  <si>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</si>
  <si>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</si>
  <si>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</si>
  <si>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</si>
  <si>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</si>
  <si>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</si>
  <si>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</si>
  <si>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</si>
  <si>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</si>
  <si>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</si>
  <si>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</si>
  <si>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</si>
  <si>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</si>
  <si>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</si>
  <si>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</si>
  <si>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</si>
  <si>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</si>
  <si>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</si>
  <si>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</si>
  <si>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</si>
  <si>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</si>
  <si>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</si>
  <si>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</si>
  <si>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</si>
  <si>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</si>
  <si>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</si>
  <si>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</si>
  <si>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</si>
  <si>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</si>
  <si>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</si>
  <si>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</si>
  <si>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</si>
  <si>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</si>
  <si>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</si>
  <si>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</si>
  <si>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</si>
  <si>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</si>
  <si>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</si>
  <si>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</si>
  <si>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</si>
  <si>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</si>
  <si>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</si>
  <si>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</si>
  <si>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</si>
  <si>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</si>
  <si>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</si>
  <si>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</si>
  <si>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</si>
  <si>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</si>
  <si>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</si>
  <si>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</si>
  <si>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</si>
  <si>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</si>
  <si>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</si>
  <si>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</si>
  <si>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</si>
  <si>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</si>
  <si>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</si>
  <si>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</si>
  <si>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</si>
  <si>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</si>
  <si>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</si>
  <si>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</si>
  <si>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</si>
  <si>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</si>
  <si>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</si>
  <si>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</si>
  <si>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</si>
  <si>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</si>
  <si>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</si>
  <si>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</si>
  <si>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</si>
  <si>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</si>
  <si>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</si>
  <si>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</si>
  <si>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</si>
  <si>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</si>
  <si>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</si>
  <si>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</si>
  <si>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</si>
  <si>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</si>
  <si>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</si>
  <si>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</si>
  <si>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</si>
  <si>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</si>
  <si>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</si>
  <si>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</si>
  <si>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</si>
  <si>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</si>
  <si>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</si>
  <si>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</si>
  <si>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</si>
  <si>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</si>
  <si>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</si>
  <si>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</si>
  <si>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</si>
  <si>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</si>
  <si>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</si>
  <si>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</si>
  <si>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</si>
  <si>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</si>
  <si>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</si>
  <si>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</si>
  <si>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</si>
  <si>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</si>
  <si>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</si>
  <si>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</si>
  <si>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</si>
  <si>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</si>
  <si>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</si>
  <si>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</si>
  <si>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</si>
  <si>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</si>
  <si>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</si>
  <si>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</si>
  <si>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</si>
  <si>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</si>
  <si>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</si>
  <si>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</si>
  <si>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</si>
  <si>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</si>
  <si>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</si>
  <si>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</si>
  <si>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</si>
  <si>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</si>
  <si>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</si>
  <si>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</si>
  <si>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</si>
  <si>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</si>
  <si>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</si>
  <si>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</si>
  <si>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</si>
  <si>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</si>
  <si>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</si>
  <si>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</si>
  <si>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</si>
  <si>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</si>
  <si>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</si>
  <si>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</si>
  <si>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</si>
  <si>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</si>
  <si>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</si>
  <si>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</si>
  <si>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</si>
  <si>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</si>
  <si>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</si>
  <si>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</si>
  <si>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</si>
  <si>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</si>
  <si>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</si>
  <si>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</si>
  <si>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</si>
  <si>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</si>
  <si>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</si>
  <si>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</si>
  <si>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</si>
  <si>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</si>
  <si>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</si>
  <si>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</si>
  <si>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</si>
  <si>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</si>
  <si>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</si>
  <si>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</si>
  <si>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</si>
  <si>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</si>
  <si>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</si>
  <si>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</si>
  <si>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</si>
  <si>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</si>
  <si>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</si>
  <si>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</si>
  <si>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</si>
  <si>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</si>
  <si>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</si>
  <si>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</si>
  <si>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</si>
  <si>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</si>
  <si>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</si>
  <si>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</si>
  <si>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</si>
  <si>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</si>
  <si>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</si>
  <si>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</si>
  <si>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</si>
  <si>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</si>
  <si>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</si>
  <si>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</si>
  <si>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</si>
  <si>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</si>
  <si>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</si>
  <si>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</si>
  <si>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</si>
  <si>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</si>
  <si>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</si>
  <si>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</si>
  <si>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</si>
  <si>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</si>
  <si>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</si>
  <si>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</si>
  <si>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</si>
  <si>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</si>
  <si>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</si>
  <si>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</si>
  <si>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</si>
  <si>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</si>
  <si>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</si>
  <si>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</si>
  <si>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</si>
  <si>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</si>
  <si>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</si>
  <si>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</si>
  <si>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</si>
  <si>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</si>
  <si>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</si>
  <si>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</si>
  <si>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</si>
  <si>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</si>
  <si>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</si>
  <si>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</si>
  <si>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</si>
  <si>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</si>
  <si>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CommunityCare Life &amp; Health Insurance Company</t>
  </si>
  <si>
    <t>CommunityCare Grp</t>
  </si>
  <si>
    <t>03487</t>
  </si>
  <si>
    <t>2015</t>
  </si>
  <si>
    <t>218 W. 6th Street Tulsa, OK 74119</t>
  </si>
  <si>
    <t>731580741</t>
  </si>
  <si>
    <t>89008</t>
  </si>
  <si>
    <t>87698</t>
  </si>
  <si>
    <t>115</t>
  </si>
  <si>
    <t/>
  </si>
  <si>
    <t>Line of business is tracked within our claims system.  The coverage is also identified by Large and Small Group by number</t>
  </si>
  <si>
    <t>of insureds as outlined by MLR regulations. Medical and pharmacy costs by group are totaled for year with appropriate</t>
  </si>
  <si>
    <t>percentages computed.  Any adjustment to the claim costs are allocated according to the proper percentage.</t>
  </si>
  <si>
    <t>For example, pharmacy rebates as well as any other pharmaceutical adjustments are allocated by the pharmacy</t>
  </si>
  <si>
    <t xml:space="preserve">costs group percentages. Likewise MOP adjustments or any other adjustments such as subrogation is allocated by the medical </t>
  </si>
  <si>
    <t>percentage.</t>
  </si>
  <si>
    <t>Operating gain or loss is identified by healthare, investments and non-healthcare.  Investments and non-helathcare gaims</t>
  </si>
  <si>
    <t xml:space="preserve">are multiplied by the effective tax rate and subtracted from the total tax expense.  The remaining tax expense is </t>
  </si>
  <si>
    <t xml:space="preserve">underwriting.  The underwriting tax expense is allocated by the profit or loss of each line of business including </t>
  </si>
  <si>
    <t>Small group and Large Group.</t>
  </si>
  <si>
    <t>State taxes are identified by line of business within our general ledger.  Small Group and Large Group is allocated</t>
  </si>
  <si>
    <t>by percentage of premiums written.</t>
  </si>
  <si>
    <t>Not Applicable</t>
  </si>
  <si>
    <t>None</t>
  </si>
  <si>
    <t>Cost containment cost are identified by line of business within our general ledger. Small Group/Large Group</t>
  </si>
  <si>
    <t>is identified by percentage of paid claims.</t>
  </si>
  <si>
    <t>Claim adjustment costs are identified by line of business within our general ledger.  Small Group/Large Group is</t>
  </si>
  <si>
    <t>identified by percentage of paid claims.</t>
  </si>
  <si>
    <t xml:space="preserve">Agent and broker costs are identifeid by line of business within our general ledger. Small Group/Large Group is allocated by </t>
  </si>
  <si>
    <t xml:space="preserve">percentage of premiums written. </t>
  </si>
  <si>
    <t xml:space="preserve">Other taxes are identified by line of business within our general ledger.  Small Group/Large Group is identified by percentage of </t>
  </si>
  <si>
    <t>premiums written.</t>
  </si>
  <si>
    <t>G&amp;A expenses are identified by line of business or non-healthcare within our general ledger.  Small Group/Large Group</t>
  </si>
  <si>
    <t xml:space="preserve">is identified by percentage of premiums written.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</si>
</sst>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0"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O5" sqref="O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468568</v>
      </c>
      <c r="E5" s="213">
        <v>468126</v>
      </c>
      <c r="F5" s="213">
        <v>0</v>
      </c>
      <c r="G5" s="213">
        <v>0</v>
      </c>
      <c r="H5" s="213">
        <v>0</v>
      </c>
      <c r="I5" s="212">
        <v>3632</v>
      </c>
      <c r="J5" s="212">
        <v>22517607</v>
      </c>
      <c r="K5" s="213">
        <v>21295833</v>
      </c>
      <c r="L5" s="213">
        <v>0</v>
      </c>
      <c r="M5" s="213">
        <v>0</v>
      </c>
      <c r="N5" s="213">
        <v>0</v>
      </c>
      <c r="O5" s="212">
        <v>5723280</v>
      </c>
      <c r="P5" s="212">
        <v>42788372</v>
      </c>
      <c r="Q5" s="213">
        <v>42763590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974352</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-26444</v>
      </c>
      <c r="E8" s="268"/>
      <c r="F8" s="269"/>
      <c r="G8" s="269"/>
      <c r="H8" s="269"/>
      <c r="I8" s="272"/>
      <c r="J8" s="216">
        <v>-245881</v>
      </c>
      <c r="K8" s="268"/>
      <c r="L8" s="269"/>
      <c r="M8" s="269"/>
      <c r="N8" s="269"/>
      <c r="O8" s="272"/>
      <c r="P8" s="216">
        <v>-457320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312406</v>
      </c>
      <c r="E12" s="213">
        <v>352432</v>
      </c>
      <c r="F12" s="213">
        <v>0</v>
      </c>
      <c r="G12" s="213">
        <v>0</v>
      </c>
      <c r="H12" s="213">
        <v>0</v>
      </c>
      <c r="I12" s="212">
        <v>4453</v>
      </c>
      <c r="J12" s="212">
        <v>19439888</v>
      </c>
      <c r="K12" s="213">
        <v>19841068</v>
      </c>
      <c r="L12" s="213">
        <v>0</v>
      </c>
      <c r="M12" s="213">
        <v>0</v>
      </c>
      <c r="N12" s="213">
        <v>0</v>
      </c>
      <c r="O12" s="212">
        <v>5837895.8699999992</v>
      </c>
      <c r="P12" s="212">
        <v>36173198</v>
      </c>
      <c r="Q12" s="213">
        <v>36587964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768923</v>
      </c>
      <c r="AT12" s="214">
        <v>0</v>
      </c>
      <c r="AU12" s="214">
        <v>0</v>
      </c>
      <c r="AV12" s="291"/>
      <c r="AW12" s="296"/>
    </row>
    <row r="13" spans="1:49" ht="25.5" x14ac:dyDescent="0.2">
      <c r="B13" s="239" t="s">
        <v>230</v>
      </c>
      <c r="C13" s="203" t="s">
        <v>37</v>
      </c>
      <c r="D13" s="216">
        <v>172168</v>
      </c>
      <c r="E13" s="217">
        <v>173205</v>
      </c>
      <c r="F13" s="217"/>
      <c r="G13" s="268"/>
      <c r="H13" s="269"/>
      <c r="I13" s="216">
        <v>4399</v>
      </c>
      <c r="J13" s="216">
        <v>5406512</v>
      </c>
      <c r="K13" s="217">
        <v>5528162</v>
      </c>
      <c r="L13" s="217"/>
      <c r="M13" s="268"/>
      <c r="N13" s="269"/>
      <c r="O13" s="216">
        <v>2233083.9900000002</v>
      </c>
      <c r="P13" s="216">
        <v>9969892</v>
      </c>
      <c r="Q13" s="217">
        <v>10194222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12008</v>
      </c>
      <c r="E14" s="217">
        <v>12008</v>
      </c>
      <c r="F14" s="217"/>
      <c r="G14" s="267"/>
      <c r="H14" s="270"/>
      <c r="I14" s="216">
        <v>0</v>
      </c>
      <c r="J14" s="216">
        <v>516861</v>
      </c>
      <c r="K14" s="217">
        <v>516861</v>
      </c>
      <c r="L14" s="217"/>
      <c r="M14" s="267"/>
      <c r="N14" s="270"/>
      <c r="O14" s="216">
        <v>198317.66</v>
      </c>
      <c r="P14" s="216">
        <v>953119</v>
      </c>
      <c r="Q14" s="217">
        <v>953119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-252535</v>
      </c>
      <c r="K16" s="268"/>
      <c r="L16" s="269"/>
      <c r="M16" s="270"/>
      <c r="N16" s="270"/>
      <c r="O16" s="272"/>
      <c r="P16" s="216">
        <v>-465686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-5208</v>
      </c>
      <c r="E25" s="217">
        <v>-5208</v>
      </c>
      <c r="F25" s="217"/>
      <c r="G25" s="217"/>
      <c r="H25" s="217"/>
      <c r="I25" s="216">
        <v>-27</v>
      </c>
      <c r="J25" s="216">
        <v>-113702</v>
      </c>
      <c r="K25" s="217">
        <v>-113702</v>
      </c>
      <c r="L25" s="217"/>
      <c r="M25" s="217"/>
      <c r="N25" s="217"/>
      <c r="O25" s="216">
        <v>-34755</v>
      </c>
      <c r="P25" s="216">
        <v>-247245</v>
      </c>
      <c r="Q25" s="217">
        <v>-247245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-8248</v>
      </c>
      <c r="AT25" s="220"/>
      <c r="AU25" s="220"/>
      <c r="AV25" s="220"/>
      <c r="AW25" s="297"/>
    </row>
    <row r="26" spans="1:49" s="5" customFormat="1" x14ac:dyDescent="0.2">
      <c r="A26" s="35"/>
      <c r="B26" s="242" t="s">
        <v>242</v>
      </c>
      <c r="C26" s="203"/>
      <c r="D26" s="216">
        <v>250</v>
      </c>
      <c r="E26" s="217">
        <v>250</v>
      </c>
      <c r="F26" s="217"/>
      <c r="G26" s="217"/>
      <c r="H26" s="217"/>
      <c r="I26" s="216">
        <v>1</v>
      </c>
      <c r="J26" s="216">
        <v>12026</v>
      </c>
      <c r="K26" s="217">
        <v>12026</v>
      </c>
      <c r="L26" s="217"/>
      <c r="M26" s="217"/>
      <c r="N26" s="217"/>
      <c r="O26" s="216">
        <v>3676</v>
      </c>
      <c r="P26" s="216">
        <v>22852</v>
      </c>
      <c r="Q26" s="217">
        <v>22852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16259</v>
      </c>
      <c r="E27" s="217">
        <v>16259</v>
      </c>
      <c r="F27" s="217"/>
      <c r="G27" s="217"/>
      <c r="H27" s="217"/>
      <c r="I27" s="216">
        <v>84</v>
      </c>
      <c r="J27" s="216">
        <v>466791</v>
      </c>
      <c r="K27" s="217">
        <v>466791</v>
      </c>
      <c r="L27" s="217"/>
      <c r="M27" s="217"/>
      <c r="N27" s="217"/>
      <c r="O27" s="216">
        <v>142682</v>
      </c>
      <c r="P27" s="216">
        <v>887213</v>
      </c>
      <c r="Q27" s="217">
        <v>887213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v>
      </c>
      <c r="E28" s="217">
        <v>12</v>
      </c>
      <c r="F28" s="217"/>
      <c r="G28" s="217"/>
      <c r="H28" s="217"/>
      <c r="I28" s="216">
        <v>0</v>
      </c>
      <c r="J28" s="216">
        <v>572</v>
      </c>
      <c r="K28" s="217">
        <v>572</v>
      </c>
      <c r="L28" s="217"/>
      <c r="M28" s="217"/>
      <c r="N28" s="217"/>
      <c r="O28" s="216">
        <v>175</v>
      </c>
      <c r="P28" s="216">
        <v>1086</v>
      </c>
      <c r="Q28" s="217">
        <v>1086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137</v>
      </c>
      <c r="E30" s="217">
        <v>137</v>
      </c>
      <c r="F30" s="217"/>
      <c r="G30" s="217"/>
      <c r="H30" s="217"/>
      <c r="I30" s="216">
        <v>1</v>
      </c>
      <c r="J30" s="216">
        <v>6566</v>
      </c>
      <c r="K30" s="217">
        <v>6566</v>
      </c>
      <c r="L30" s="217"/>
      <c r="M30" s="217"/>
      <c r="N30" s="217"/>
      <c r="O30" s="216">
        <v>2007</v>
      </c>
      <c r="P30" s="216">
        <v>12478</v>
      </c>
      <c r="Q30" s="217">
        <v>12478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284</v>
      </c>
      <c r="AT30" s="220"/>
      <c r="AU30" s="220"/>
      <c r="AV30" s="220"/>
      <c r="AW30" s="297"/>
    </row>
    <row r="31" spans="1:49" x14ac:dyDescent="0.2">
      <c r="B31" s="242" t="s">
        <v>247</v>
      </c>
      <c r="C31" s="203"/>
      <c r="D31" s="216">
        <v>10543</v>
      </c>
      <c r="E31" s="217">
        <v>10543</v>
      </c>
      <c r="F31" s="217"/>
      <c r="G31" s="217"/>
      <c r="H31" s="217"/>
      <c r="I31" s="216">
        <v>55</v>
      </c>
      <c r="J31" s="216">
        <v>504620</v>
      </c>
      <c r="K31" s="217">
        <v>504620</v>
      </c>
      <c r="L31" s="217"/>
      <c r="M31" s="217"/>
      <c r="N31" s="217"/>
      <c r="O31" s="216">
        <v>154245</v>
      </c>
      <c r="P31" s="216">
        <v>959112</v>
      </c>
      <c r="Q31" s="217">
        <v>959112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21923</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6403</v>
      </c>
      <c r="E34" s="217">
        <v>6403</v>
      </c>
      <c r="F34" s="217"/>
      <c r="G34" s="217"/>
      <c r="H34" s="217"/>
      <c r="I34" s="216">
        <v>33</v>
      </c>
      <c r="J34" s="216">
        <v>205160</v>
      </c>
      <c r="K34" s="217">
        <v>205160</v>
      </c>
      <c r="L34" s="217"/>
      <c r="M34" s="217"/>
      <c r="N34" s="217"/>
      <c r="O34" s="216">
        <v>62710</v>
      </c>
      <c r="P34" s="216">
        <v>378113</v>
      </c>
      <c r="Q34" s="217">
        <v>378113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10292</v>
      </c>
      <c r="E44" s="225">
        <v>10292</v>
      </c>
      <c r="F44" s="225"/>
      <c r="G44" s="225"/>
      <c r="H44" s="225"/>
      <c r="I44" s="224">
        <v>53</v>
      </c>
      <c r="J44" s="224">
        <v>639083</v>
      </c>
      <c r="K44" s="225">
        <v>639083</v>
      </c>
      <c r="L44" s="225"/>
      <c r="M44" s="225"/>
      <c r="N44" s="225"/>
      <c r="O44" s="224">
        <v>195346</v>
      </c>
      <c r="P44" s="224">
        <v>1178502</v>
      </c>
      <c r="Q44" s="225">
        <v>1178502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25132</v>
      </c>
      <c r="AT44" s="226"/>
      <c r="AU44" s="226"/>
      <c r="AV44" s="226"/>
      <c r="AW44" s="296"/>
    </row>
    <row r="45" spans="1:49" x14ac:dyDescent="0.2">
      <c r="B45" s="245" t="s">
        <v>261</v>
      </c>
      <c r="C45" s="203" t="s">
        <v>19</v>
      </c>
      <c r="D45" s="216">
        <v>7581</v>
      </c>
      <c r="E45" s="217">
        <v>7581</v>
      </c>
      <c r="F45" s="217"/>
      <c r="G45" s="217"/>
      <c r="H45" s="217"/>
      <c r="I45" s="216">
        <v>39</v>
      </c>
      <c r="J45" s="216">
        <v>470694</v>
      </c>
      <c r="K45" s="217">
        <v>470694</v>
      </c>
      <c r="L45" s="217"/>
      <c r="M45" s="217"/>
      <c r="N45" s="217"/>
      <c r="O45" s="216">
        <v>143875</v>
      </c>
      <c r="P45" s="216">
        <v>867980</v>
      </c>
      <c r="Q45" s="217">
        <v>867980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18511</v>
      </c>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775182</v>
      </c>
      <c r="K47" s="217">
        <v>775182</v>
      </c>
      <c r="L47" s="217"/>
      <c r="M47" s="217"/>
      <c r="N47" s="217"/>
      <c r="O47" s="216">
        <v>236946</v>
      </c>
      <c r="P47" s="216">
        <v>1473016</v>
      </c>
      <c r="Q47" s="217">
        <v>1473016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1008</v>
      </c>
      <c r="E49" s="217">
        <v>1008</v>
      </c>
      <c r="F49" s="217"/>
      <c r="G49" s="217"/>
      <c r="H49" s="217"/>
      <c r="I49" s="216">
        <v>5</v>
      </c>
      <c r="J49" s="216">
        <v>48439</v>
      </c>
      <c r="K49" s="217">
        <v>48439</v>
      </c>
      <c r="L49" s="217"/>
      <c r="M49" s="217"/>
      <c r="N49" s="217"/>
      <c r="O49" s="216">
        <v>14806</v>
      </c>
      <c r="P49" s="216">
        <v>92046</v>
      </c>
      <c r="Q49" s="217">
        <v>92046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2096</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39004</v>
      </c>
      <c r="E51" s="217">
        <v>39004</v>
      </c>
      <c r="F51" s="217"/>
      <c r="G51" s="217"/>
      <c r="H51" s="217"/>
      <c r="I51" s="216">
        <v>202</v>
      </c>
      <c r="J51" s="216">
        <v>1099192</v>
      </c>
      <c r="K51" s="217">
        <v>1099192</v>
      </c>
      <c r="L51" s="217"/>
      <c r="M51" s="217"/>
      <c r="N51" s="217"/>
      <c r="O51" s="216">
        <v>335985</v>
      </c>
      <c r="P51" s="216">
        <v>2088705</v>
      </c>
      <c r="Q51" s="217">
        <v>2088705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81105</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133</v>
      </c>
      <c r="E56" s="229">
        <v>133</v>
      </c>
      <c r="F56" s="229"/>
      <c r="G56" s="229"/>
      <c r="H56" s="229"/>
      <c r="I56" s="228">
        <v>1</v>
      </c>
      <c r="J56" s="228">
        <v>3942</v>
      </c>
      <c r="K56" s="229">
        <v>3942</v>
      </c>
      <c r="L56" s="229"/>
      <c r="M56" s="229"/>
      <c r="N56" s="229"/>
      <c r="O56" s="228">
        <v>955</v>
      </c>
      <c r="P56" s="228">
        <v>2662</v>
      </c>
      <c r="Q56" s="229">
        <v>2662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417</v>
      </c>
      <c r="AT56" s="230"/>
      <c r="AU56" s="230"/>
      <c r="AV56" s="230"/>
      <c r="AW56" s="288"/>
    </row>
    <row r="57" spans="2:49" x14ac:dyDescent="0.2">
      <c r="B57" s="245" t="s">
        <v>272</v>
      </c>
      <c r="C57" s="203" t="s">
        <v>25</v>
      </c>
      <c r="D57" s="231">
        <v>133</v>
      </c>
      <c r="E57" s="232">
        <v>133</v>
      </c>
      <c r="F57" s="232"/>
      <c r="G57" s="232"/>
      <c r="H57" s="232"/>
      <c r="I57" s="231">
        <v>1</v>
      </c>
      <c r="J57" s="231">
        <v>4765</v>
      </c>
      <c r="K57" s="232">
        <v>4765</v>
      </c>
      <c r="L57" s="232"/>
      <c r="M57" s="232"/>
      <c r="N57" s="232"/>
      <c r="O57" s="231">
        <v>1702</v>
      </c>
      <c r="P57" s="231">
        <v>7273</v>
      </c>
      <c r="Q57" s="232">
        <v>7273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417</v>
      </c>
      <c r="AT57" s="233"/>
      <c r="AU57" s="233"/>
      <c r="AV57" s="233"/>
      <c r="AW57" s="289"/>
    </row>
    <row r="58" spans="2:49" x14ac:dyDescent="0.2">
      <c r="B58" s="245" t="s">
        <v>273</v>
      </c>
      <c r="C58" s="203" t="s">
        <v>26</v>
      </c>
      <c r="D58" s="309"/>
      <c r="E58" s="310"/>
      <c r="F58" s="310"/>
      <c r="G58" s="310"/>
      <c r="H58" s="310"/>
      <c r="I58" s="309"/>
      <c r="J58" s="231">
        <v>431</v>
      </c>
      <c r="K58" s="232">
        <v>431</v>
      </c>
      <c r="L58" s="232"/>
      <c r="M58" s="232"/>
      <c r="N58" s="232"/>
      <c r="O58" s="231">
        <v>80</v>
      </c>
      <c r="P58" s="231">
        <v>189</v>
      </c>
      <c r="Q58" s="232">
        <v>186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1733</v>
      </c>
      <c r="E59" s="232">
        <v>1733</v>
      </c>
      <c r="F59" s="232"/>
      <c r="G59" s="232"/>
      <c r="H59" s="232"/>
      <c r="I59" s="231">
        <v>6</v>
      </c>
      <c r="J59" s="231">
        <v>55597</v>
      </c>
      <c r="K59" s="232">
        <v>55597</v>
      </c>
      <c r="L59" s="232"/>
      <c r="M59" s="232"/>
      <c r="N59" s="232"/>
      <c r="O59" s="231">
        <v>15958</v>
      </c>
      <c r="P59" s="231">
        <v>102465</v>
      </c>
      <c r="Q59" s="232">
        <v>102465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4875</v>
      </c>
      <c r="AT59" s="233"/>
      <c r="AU59" s="233"/>
      <c r="AV59" s="233"/>
      <c r="AW59" s="289"/>
    </row>
    <row r="60" spans="2:49" x14ac:dyDescent="0.2">
      <c r="B60" s="245" t="s">
        <v>275</v>
      </c>
      <c r="C60" s="203"/>
      <c r="D60" s="234">
        <v>144.41666666666666</v>
      </c>
      <c r="E60" s="235">
        <v>144.41666666666666</v>
      </c>
      <c r="F60" s="235">
        <v>0</v>
      </c>
      <c r="G60" s="235">
        <v>0</v>
      </c>
      <c r="H60" s="235">
        <v>0</v>
      </c>
      <c r="I60" s="234">
        <v>0.5</v>
      </c>
      <c r="J60" s="234">
        <v>4633.083333333333</v>
      </c>
      <c r="K60" s="235">
        <v>4633.083333333333</v>
      </c>
      <c r="L60" s="235">
        <v>0</v>
      </c>
      <c r="M60" s="235">
        <v>0</v>
      </c>
      <c r="N60" s="235">
        <v>0</v>
      </c>
      <c r="O60" s="234">
        <v>1329.8333333333333</v>
      </c>
      <c r="P60" s="234">
        <v>8538.75</v>
      </c>
      <c r="Q60" s="235">
        <v>8538.75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406.25</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6" sqref="I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468568</v>
      </c>
      <c r="E5" s="326">
        <v>466916</v>
      </c>
      <c r="F5" s="326"/>
      <c r="G5" s="328"/>
      <c r="H5" s="328"/>
      <c r="I5" s="325">
        <v>2422</v>
      </c>
      <c r="J5" s="325">
        <v>22517607</v>
      </c>
      <c r="K5" s="326">
        <v>22428022</v>
      </c>
      <c r="L5" s="326"/>
      <c r="M5" s="326"/>
      <c r="N5" s="326"/>
      <c r="O5" s="325">
        <v>6855469</v>
      </c>
      <c r="P5" s="325">
        <v>42788372</v>
      </c>
      <c r="Q5" s="326">
        <v>42763590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974352</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1210</v>
      </c>
      <c r="F16" s="319"/>
      <c r="G16" s="319"/>
      <c r="H16" s="319"/>
      <c r="I16" s="318">
        <v>1210</v>
      </c>
      <c r="J16" s="318"/>
      <c r="K16" s="319">
        <v>-1132189</v>
      </c>
      <c r="L16" s="319"/>
      <c r="M16" s="319"/>
      <c r="N16" s="319"/>
      <c r="O16" s="318">
        <v>-1132189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344709</v>
      </c>
      <c r="E23" s="362"/>
      <c r="F23" s="362"/>
      <c r="G23" s="362"/>
      <c r="H23" s="362"/>
      <c r="I23" s="364"/>
      <c r="J23" s="318">
        <v>20036655</v>
      </c>
      <c r="K23" s="362"/>
      <c r="L23" s="362"/>
      <c r="M23" s="362"/>
      <c r="N23" s="362"/>
      <c r="O23" s="364"/>
      <c r="P23" s="318">
        <v>36948635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788134</v>
      </c>
      <c r="AT23" s="321"/>
      <c r="AU23" s="321"/>
      <c r="AV23" s="368"/>
      <c r="AW23" s="374"/>
    </row>
    <row r="24" spans="2:49" ht="28.5" customHeight="1" x14ac:dyDescent="0.2">
      <c r="B24" s="345" t="s">
        <v>114</v>
      </c>
      <c r="C24" s="331"/>
      <c r="D24" s="365"/>
      <c r="E24" s="319">
        <v>356599</v>
      </c>
      <c r="F24" s="319"/>
      <c r="G24" s="319"/>
      <c r="H24" s="319"/>
      <c r="I24" s="318">
        <v>4470</v>
      </c>
      <c r="J24" s="365"/>
      <c r="K24" s="319">
        <v>19633228</v>
      </c>
      <c r="L24" s="319"/>
      <c r="M24" s="319"/>
      <c r="N24" s="319"/>
      <c r="O24" s="318">
        <v>5820776.75</v>
      </c>
      <c r="P24" s="365"/>
      <c r="Q24" s="319">
        <v>36204697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12171</v>
      </c>
      <c r="E26" s="362"/>
      <c r="F26" s="362"/>
      <c r="G26" s="362"/>
      <c r="H26" s="362"/>
      <c r="I26" s="364"/>
      <c r="J26" s="318">
        <v>2463999</v>
      </c>
      <c r="K26" s="362"/>
      <c r="L26" s="362"/>
      <c r="M26" s="362"/>
      <c r="N26" s="362"/>
      <c r="O26" s="364"/>
      <c r="P26" s="318">
        <v>4543743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131110</v>
      </c>
      <c r="AT26" s="321"/>
      <c r="AU26" s="321"/>
      <c r="AV26" s="368"/>
      <c r="AW26" s="374"/>
    </row>
    <row r="27" spans="2:49" s="5" customFormat="1" ht="25.5" x14ac:dyDescent="0.2">
      <c r="B27" s="345" t="s">
        <v>85</v>
      </c>
      <c r="C27" s="331"/>
      <c r="D27" s="365"/>
      <c r="E27" s="319">
        <v>727</v>
      </c>
      <c r="F27" s="319"/>
      <c r="G27" s="319"/>
      <c r="H27" s="319"/>
      <c r="I27" s="318">
        <v>0</v>
      </c>
      <c r="J27" s="365"/>
      <c r="K27" s="319">
        <v>403789</v>
      </c>
      <c r="L27" s="319"/>
      <c r="M27" s="319"/>
      <c r="N27" s="319"/>
      <c r="O27" s="318">
        <v>35395.269999999997</v>
      </c>
      <c r="P27" s="365"/>
      <c r="Q27" s="319">
        <v>744607</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41679</v>
      </c>
      <c r="E28" s="363"/>
      <c r="F28" s="363"/>
      <c r="G28" s="363"/>
      <c r="H28" s="363"/>
      <c r="I28" s="365"/>
      <c r="J28" s="318">
        <v>2408709</v>
      </c>
      <c r="K28" s="363"/>
      <c r="L28" s="363"/>
      <c r="M28" s="363"/>
      <c r="N28" s="363"/>
      <c r="O28" s="365"/>
      <c r="P28" s="318">
        <v>4073684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150000</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4894</v>
      </c>
      <c r="E49" s="319">
        <v>4894</v>
      </c>
      <c r="F49" s="319"/>
      <c r="G49" s="319"/>
      <c r="H49" s="319"/>
      <c r="I49" s="318">
        <v>17</v>
      </c>
      <c r="J49" s="318">
        <v>933893</v>
      </c>
      <c r="K49" s="319">
        <v>195949</v>
      </c>
      <c r="L49" s="319"/>
      <c r="M49" s="319"/>
      <c r="N49" s="319"/>
      <c r="O49" s="318">
        <v>18276.150000000001</v>
      </c>
      <c r="P49" s="318">
        <v>1722147</v>
      </c>
      <c r="Q49" s="319">
        <v>361340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480</v>
      </c>
      <c r="AT49" s="321"/>
      <c r="AU49" s="321"/>
      <c r="AV49" s="368"/>
      <c r="AW49" s="374"/>
    </row>
    <row r="50" spans="2:49" x14ac:dyDescent="0.2">
      <c r="B50" s="343" t="s">
        <v>119</v>
      </c>
      <c r="C50" s="331" t="s">
        <v>34</v>
      </c>
      <c r="D50" s="318">
        <v>2099</v>
      </c>
      <c r="E50" s="363"/>
      <c r="F50" s="363"/>
      <c r="G50" s="363"/>
      <c r="H50" s="363"/>
      <c r="I50" s="365"/>
      <c r="J50" s="318">
        <v>281836</v>
      </c>
      <c r="K50" s="363"/>
      <c r="L50" s="363"/>
      <c r="M50" s="363"/>
      <c r="N50" s="363"/>
      <c r="O50" s="365"/>
      <c r="P50" s="318">
        <v>476651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159</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312406</v>
      </c>
      <c r="E54" s="323">
        <v>352432</v>
      </c>
      <c r="F54" s="323">
        <v>0</v>
      </c>
      <c r="G54" s="323">
        <v>0</v>
      </c>
      <c r="H54" s="323">
        <v>0</v>
      </c>
      <c r="I54" s="322">
        <v>4453</v>
      </c>
      <c r="J54" s="322">
        <v>19439888</v>
      </c>
      <c r="K54" s="323">
        <v>19841068</v>
      </c>
      <c r="L54" s="323">
        <v>0</v>
      </c>
      <c r="M54" s="323">
        <v>0</v>
      </c>
      <c r="N54" s="323">
        <v>0</v>
      </c>
      <c r="O54" s="322">
        <v>5837895.8699999992</v>
      </c>
      <c r="P54" s="322">
        <v>36173198</v>
      </c>
      <c r="Q54" s="323">
        <v>36587964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768923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632439</v>
      </c>
      <c r="D5" s="403">
        <v>432452</v>
      </c>
      <c r="E5" s="454"/>
      <c r="F5" s="454"/>
      <c r="G5" s="448"/>
      <c r="H5" s="402">
        <v>23417055</v>
      </c>
      <c r="I5" s="403">
        <v>22997679</v>
      </c>
      <c r="J5" s="454"/>
      <c r="K5" s="454"/>
      <c r="L5" s="448"/>
      <c r="M5" s="402">
        <v>41339153</v>
      </c>
      <c r="N5" s="403">
        <v>39920788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632439</v>
      </c>
      <c r="D6" s="398">
        <v>433314</v>
      </c>
      <c r="E6" s="400">
        <v>352432</v>
      </c>
      <c r="F6" s="400">
        <v>1418185</v>
      </c>
      <c r="G6" s="401">
        <v>4453</v>
      </c>
      <c r="H6" s="397">
        <v>23399284</v>
      </c>
      <c r="I6" s="398">
        <v>23021825</v>
      </c>
      <c r="J6" s="400">
        <v>19841068</v>
      </c>
      <c r="K6" s="400">
        <v>66262177</v>
      </c>
      <c r="L6" s="401">
        <v>5837895.8699999992</v>
      </c>
      <c r="M6" s="397">
        <v>41306382</v>
      </c>
      <c r="N6" s="398">
        <v>39996400</v>
      </c>
      <c r="O6" s="400">
        <v>36587964</v>
      </c>
      <c r="P6" s="400">
        <v>117890746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1210</v>
      </c>
      <c r="F10" s="400">
        <v>1210</v>
      </c>
      <c r="G10" s="401">
        <v>1210</v>
      </c>
      <c r="H10" s="443"/>
      <c r="I10" s="398"/>
      <c r="J10" s="400">
        <v>-1132189</v>
      </c>
      <c r="K10" s="400">
        <v>-1132189</v>
      </c>
      <c r="L10" s="401">
        <v>-1132189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632439</v>
      </c>
      <c r="D12" s="400">
        <v>433314</v>
      </c>
      <c r="E12" s="400">
        <v>351222</v>
      </c>
      <c r="F12" s="400">
        <v>1416975</v>
      </c>
      <c r="G12" s="447"/>
      <c r="H12" s="399">
        <v>23399284</v>
      </c>
      <c r="I12" s="400">
        <v>23021825</v>
      </c>
      <c r="J12" s="400">
        <v>20973256.84</v>
      </c>
      <c r="K12" s="400">
        <v>67394365.840000004</v>
      </c>
      <c r="L12" s="447"/>
      <c r="M12" s="399">
        <v>41306382</v>
      </c>
      <c r="N12" s="400">
        <v>39996400</v>
      </c>
      <c r="O12" s="400">
        <v>36587964</v>
      </c>
      <c r="P12" s="400">
        <v>117890746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771155</v>
      </c>
      <c r="D15" s="403">
        <v>588471</v>
      </c>
      <c r="E15" s="395">
        <v>466916</v>
      </c>
      <c r="F15" s="395">
        <v>1826542</v>
      </c>
      <c r="G15" s="396">
        <v>2422</v>
      </c>
      <c r="H15" s="402">
        <v>27894142</v>
      </c>
      <c r="I15" s="403">
        <v>25999831</v>
      </c>
      <c r="J15" s="395">
        <v>22428022</v>
      </c>
      <c r="K15" s="395">
        <v>76321995</v>
      </c>
      <c r="L15" s="396">
        <v>6855469</v>
      </c>
      <c r="M15" s="402">
        <v>46147398</v>
      </c>
      <c r="N15" s="403">
        <v>48339164</v>
      </c>
      <c r="O15" s="395">
        <v>42763590</v>
      </c>
      <c r="P15" s="395">
        <v>137250152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21467</v>
      </c>
      <c r="D16" s="398">
        <v>43255</v>
      </c>
      <c r="E16" s="400">
        <v>28396</v>
      </c>
      <c r="F16" s="400">
        <v>93118</v>
      </c>
      <c r="G16" s="401">
        <v>147</v>
      </c>
      <c r="H16" s="397">
        <v>829586</v>
      </c>
      <c r="I16" s="398">
        <v>1332369</v>
      </c>
      <c r="J16" s="400">
        <v>1082033</v>
      </c>
      <c r="K16" s="400">
        <v>3243988</v>
      </c>
      <c r="L16" s="401">
        <v>330740</v>
      </c>
      <c r="M16" s="397">
        <v>1259816</v>
      </c>
      <c r="N16" s="398">
        <v>2466217</v>
      </c>
      <c r="O16" s="400">
        <v>2013609</v>
      </c>
      <c r="P16" s="400">
        <v>5739642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749688</v>
      </c>
      <c r="D17" s="400">
        <v>545216</v>
      </c>
      <c r="E17" s="400">
        <v>438520</v>
      </c>
      <c r="F17" s="400">
        <v>1733424</v>
      </c>
      <c r="G17" s="450"/>
      <c r="H17" s="399">
        <v>27064556</v>
      </c>
      <c r="I17" s="400">
        <v>24667462</v>
      </c>
      <c r="J17" s="400">
        <v>21345989</v>
      </c>
      <c r="K17" s="400">
        <v>73078007</v>
      </c>
      <c r="L17" s="450"/>
      <c r="M17" s="399">
        <v>44887582</v>
      </c>
      <c r="N17" s="400">
        <v>45872947</v>
      </c>
      <c r="O17" s="400">
        <v>40749981</v>
      </c>
      <c r="P17" s="400">
        <v>131510510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3243</v>
      </c>
      <c r="H19" s="455"/>
      <c r="I19" s="454"/>
      <c r="J19" s="454"/>
      <c r="K19" s="454"/>
      <c r="L19" s="396">
        <v>6968851.7599999988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299</v>
      </c>
      <c r="H20" s="443"/>
      <c r="I20" s="441"/>
      <c r="J20" s="441"/>
      <c r="K20" s="441"/>
      <c r="L20" s="401">
        <v>926958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113.75</v>
      </c>
      <c r="H21" s="443"/>
      <c r="I21" s="441"/>
      <c r="J21" s="441"/>
      <c r="K21" s="441"/>
      <c r="L21" s="401">
        <v>326236.45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f>
        <v>-1267</v>
      </c>
      <c r="H22" s="443"/>
      <c r="I22" s="441"/>
      <c r="J22" s="441"/>
      <c r="K22" s="441"/>
      <c r="L22" s="401">
        <f>L15-L19-L16-L20</f>
        <v>-1371080.7599999988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113.75</v>
      </c>
      <c r="H23" s="443"/>
      <c r="I23" s="441"/>
      <c r="J23" s="441"/>
      <c r="K23" s="441"/>
      <c r="L23" s="401">
        <v>326236.45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68.25</v>
      </c>
      <c r="H24" s="443"/>
      <c r="I24" s="441"/>
      <c r="J24" s="441"/>
      <c r="K24" s="441"/>
      <c r="L24" s="401">
        <v>195741.87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559.75</v>
      </c>
      <c r="H25" s="443"/>
      <c r="I25" s="441"/>
      <c r="J25" s="441"/>
      <c r="K25" s="441"/>
      <c r="L25" s="401">
        <v>1583934.45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559.75</v>
      </c>
      <c r="H26" s="443"/>
      <c r="I26" s="441"/>
      <c r="J26" s="441"/>
      <c r="K26" s="441"/>
      <c r="L26" s="401">
        <v>1583934.45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647.5</v>
      </c>
      <c r="H27" s="443"/>
      <c r="I27" s="441"/>
      <c r="J27" s="441"/>
      <c r="K27" s="441"/>
      <c r="L27" s="401">
        <v>1766180.3800000001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1862.25</v>
      </c>
      <c r="H28" s="443"/>
      <c r="I28" s="441"/>
      <c r="J28" s="441"/>
      <c r="K28" s="441"/>
      <c r="L28" s="401">
        <v>5271534.55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514.25</v>
      </c>
      <c r="H29" s="443"/>
      <c r="I29" s="441"/>
      <c r="J29" s="441"/>
      <c r="K29" s="441"/>
      <c r="L29" s="401">
        <v>1453439.87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68.25</v>
      </c>
      <c r="H30" s="443"/>
      <c r="I30" s="441"/>
      <c r="J30" s="441"/>
      <c r="K30" s="441"/>
      <c r="L30" s="471">
        <v>195741.87</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514.25</v>
      </c>
      <c r="H31" s="443"/>
      <c r="I31" s="441"/>
      <c r="J31" s="441"/>
      <c r="K31" s="441"/>
      <c r="L31" s="401">
        <v>1453439.87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602</v>
      </c>
      <c r="H32" s="443"/>
      <c r="I32" s="441"/>
      <c r="J32" s="441"/>
      <c r="K32" s="441"/>
      <c r="L32" s="401">
        <v>1635685.8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1907.75</v>
      </c>
      <c r="H33" s="443"/>
      <c r="I33" s="441"/>
      <c r="J33" s="441"/>
      <c r="K33" s="441"/>
      <c r="L33" s="401">
        <v>5402029.1299999999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1.6999082689031582</v>
      </c>
      <c r="H34" s="462"/>
      <c r="I34" s="463"/>
      <c r="J34" s="463"/>
      <c r="K34" s="463"/>
      <c r="L34" s="469">
        <v>1.2900433508028859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993.79774999999984</v>
      </c>
      <c r="H35" s="443"/>
      <c r="I35" s="441"/>
      <c r="J35" s="441"/>
      <c r="K35" s="441"/>
      <c r="L35" s="477">
        <v>1042778.967929999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574045.99917523097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267</v>
      </c>
      <c r="D38" s="405">
        <v>193</v>
      </c>
      <c r="E38" s="432">
        <v>144.41666666666666</v>
      </c>
      <c r="F38" s="432">
        <v>604.41666666666663</v>
      </c>
      <c r="G38" s="448"/>
      <c r="H38" s="404">
        <v>6524</v>
      </c>
      <c r="I38" s="405">
        <v>5524</v>
      </c>
      <c r="J38" s="432">
        <v>4633.083333333333</v>
      </c>
      <c r="K38" s="432">
        <v>16681.083333333332</v>
      </c>
      <c r="L38" s="448"/>
      <c r="M38" s="404">
        <v>10279</v>
      </c>
      <c r="N38" s="405">
        <v>9916</v>
      </c>
      <c r="O38" s="432">
        <v>8538.75</v>
      </c>
      <c r="P38" s="432">
        <v>28733.75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2.1545944444444444E-2</v>
      </c>
      <c r="L39" s="461"/>
      <c r="M39" s="459"/>
      <c r="N39" s="460"/>
      <c r="O39" s="460"/>
      <c r="P39" s="439">
        <v>1.5402600000000001E-2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2640</v>
      </c>
      <c r="G40" s="447"/>
      <c r="H40" s="443"/>
      <c r="I40" s="441"/>
      <c r="J40" s="441"/>
      <c r="K40" s="398">
        <v>1380</v>
      </c>
      <c r="L40" s="447"/>
      <c r="M40" s="443"/>
      <c r="N40" s="441"/>
      <c r="O40" s="441"/>
      <c r="P40" s="398">
        <v>1595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1.1773279999999999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2.1545944444444444E-2</v>
      </c>
      <c r="L42" s="447"/>
      <c r="M42" s="443"/>
      <c r="N42" s="441"/>
      <c r="O42" s="441"/>
      <c r="P42" s="436">
        <v>1.5402600000000001E-2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0.84360293882255022</v>
      </c>
      <c r="D45" s="436">
        <f t="shared" ref="D45:F45" si="0">D12/D17</f>
        <v>0.79475657354149543</v>
      </c>
      <c r="E45" s="436">
        <f t="shared" si="0"/>
        <v>0.80092584146675183</v>
      </c>
      <c r="F45" s="436">
        <f t="shared" si="0"/>
        <v>0.81744281837565425</v>
      </c>
      <c r="G45" s="447"/>
      <c r="H45" s="438">
        <f t="shared" ref="H45:K45" si="1">H12/H17</f>
        <v>0.86457298615946254</v>
      </c>
      <c r="I45" s="436">
        <f t="shared" si="1"/>
        <v>0.93328713752553871</v>
      </c>
      <c r="J45" s="436">
        <f t="shared" si="1"/>
        <v>0.98253853873905772</v>
      </c>
      <c r="K45" s="436">
        <f t="shared" si="1"/>
        <v>0.92222501141827806</v>
      </c>
      <c r="L45" s="447"/>
      <c r="M45" s="438">
        <v>0.92021846933078288</v>
      </c>
      <c r="N45" s="436">
        <v>0.87189514987994998</v>
      </c>
      <c r="O45" s="436">
        <v>0.89786456587550312</v>
      </c>
      <c r="P45" s="436">
        <v>0.89643592744032397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F42</f>
        <v>0</v>
      </c>
      <c r="G47" s="447"/>
      <c r="H47" s="443"/>
      <c r="I47" s="441"/>
      <c r="J47" s="441"/>
      <c r="K47" s="436">
        <f>K42</f>
        <v>2.1545944444444444E-2</v>
      </c>
      <c r="L47" s="447"/>
      <c r="M47" s="443"/>
      <c r="N47" s="441"/>
      <c r="O47" s="441"/>
      <c r="P47" s="436">
        <v>1.5402600000000001E-2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F45+F47</f>
        <v>0.81744281837565425</v>
      </c>
      <c r="G48" s="447"/>
      <c r="H48" s="443"/>
      <c r="I48" s="441"/>
      <c r="J48" s="441"/>
      <c r="K48" s="436">
        <f>K45+K47</f>
        <v>0.94377095586272253</v>
      </c>
      <c r="L48" s="447"/>
      <c r="M48" s="443"/>
      <c r="N48" s="441"/>
      <c r="O48" s="441"/>
      <c r="P48" s="436">
        <v>0.91200000000000003</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f>F48</f>
        <v>0.81744281837565425</v>
      </c>
      <c r="G51" s="447"/>
      <c r="H51" s="444"/>
      <c r="I51" s="442"/>
      <c r="J51" s="442"/>
      <c r="K51" s="436">
        <f>K48</f>
        <v>0.94377095586272253</v>
      </c>
      <c r="L51" s="447"/>
      <c r="M51" s="444"/>
      <c r="N51" s="442"/>
      <c r="O51" s="442"/>
      <c r="P51" s="436">
        <v>0.91200000000000003</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438520</v>
      </c>
      <c r="G52" s="447"/>
      <c r="H52" s="443"/>
      <c r="I52" s="441"/>
      <c r="J52" s="441"/>
      <c r="K52" s="400">
        <v>21345989</v>
      </c>
      <c r="L52" s="447"/>
      <c r="M52" s="443"/>
      <c r="N52" s="441"/>
      <c r="O52" s="441"/>
      <c r="P52" s="400">
        <v>40749981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-1232.9499999999534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1662323</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1661090.05</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133</v>
      </c>
      <c r="D4" s="104">
        <v>3942</v>
      </c>
      <c r="E4" s="104">
        <v>2662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2.2499999999999998E-3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4"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t="s">
        <v>507</v>
      </c>
      <c r="E6" s="7"/>
    </row>
    <row r="7" spans="1:5" ht="35.25" customHeight="1" x14ac:dyDescent="0.2">
      <c r="B7" s="134"/>
      <c r="C7" s="113"/>
      <c r="D7" s="137" t="s">
        <v>508</v>
      </c>
      <c r="E7" s="7"/>
    </row>
    <row r="8" spans="1:5" ht="35.25" customHeight="1" x14ac:dyDescent="0.2">
      <c r="B8" s="134"/>
      <c r="C8" s="113"/>
      <c r="D8" s="137" t="s">
        <v>509</v>
      </c>
      <c r="E8" s="7"/>
    </row>
    <row r="9" spans="1:5" ht="35.25" customHeight="1" x14ac:dyDescent="0.2">
      <c r="B9" s="134"/>
      <c r="C9" s="113"/>
      <c r="D9" s="137" t="s">
        <v>510</v>
      </c>
      <c r="E9" s="7"/>
    </row>
    <row r="10" spans="1:5" ht="35.25" customHeight="1" x14ac:dyDescent="0.2">
      <c r="B10" s="134"/>
      <c r="C10" s="113"/>
      <c r="D10" s="137" t="s">
        <v>511</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512</v>
      </c>
      <c r="E27" s="7"/>
    </row>
    <row r="28" spans="2:5" ht="35.25" customHeight="1" x14ac:dyDescent="0.2">
      <c r="B28" s="134"/>
      <c r="C28" s="113"/>
      <c r="D28" s="137" t="s">
        <v>513</v>
      </c>
      <c r="E28" s="7"/>
    </row>
    <row r="29" spans="2:5" ht="35.25" customHeight="1" x14ac:dyDescent="0.2">
      <c r="B29" s="134"/>
      <c r="C29" s="113"/>
      <c r="D29" s="137" t="s">
        <v>514</v>
      </c>
      <c r="E29" s="7"/>
    </row>
    <row r="30" spans="2:5" ht="35.25" customHeight="1" x14ac:dyDescent="0.2">
      <c r="B30" s="134"/>
      <c r="C30" s="113"/>
      <c r="D30" s="137" t="s">
        <v>515</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516</v>
      </c>
      <c r="E34" s="7"/>
    </row>
    <row r="35" spans="2:5" ht="35.25" customHeight="1" x14ac:dyDescent="0.2">
      <c r="B35" s="134"/>
      <c r="C35" s="113"/>
      <c r="D35" s="137" t="s">
        <v>517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519</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520</v>
      </c>
      <c r="E123" s="7"/>
    </row>
    <row r="124" spans="2:5" s="5" customFormat="1" ht="35.25" customHeight="1" x14ac:dyDescent="0.2">
      <c r="B124" s="134"/>
      <c r="C124" s="113"/>
      <c r="D124" s="137" t="s">
        <v>521</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522</v>
      </c>
      <c r="E134" s="27"/>
    </row>
    <row r="135" spans="2:5" s="5" customFormat="1" ht="35.25" customHeight="1" x14ac:dyDescent="0.2">
      <c r="B135" s="134"/>
      <c r="C135" s="113"/>
      <c r="D135" s="137" t="s">
        <v>523</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519</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524</v>
      </c>
      <c r="E156" s="27"/>
    </row>
    <row r="157" spans="2:5" s="5" customFormat="1" ht="35.25" customHeight="1" x14ac:dyDescent="0.2">
      <c r="B157" s="134"/>
      <c r="C157" s="113"/>
      <c r="D157" s="137" t="s">
        <v>525</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526</v>
      </c>
      <c r="E167" s="27"/>
    </row>
    <row r="168" spans="2:5" s="5" customFormat="1" ht="35.25" customHeight="1" x14ac:dyDescent="0.2">
      <c r="B168" s="134"/>
      <c r="C168" s="113"/>
      <c r="D168" s="137" t="s">
        <v>527</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528</v>
      </c>
      <c r="E178" s="27"/>
    </row>
    <row r="179" spans="2:5" s="5" customFormat="1" ht="35.25" customHeight="1" x14ac:dyDescent="0.2">
      <c r="B179" s="134"/>
      <c r="C179" s="113"/>
      <c r="D179" s="137" t="s">
        <v>529</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Bush, Robert</cp:lastModifiedBy>
  <cp:lastPrinted>2016-06-28T15:38:46Z</cp:lastPrinted>
  <dcterms:created xsi:type="dcterms:W3CDTF">2012-03-15T16:14:51Z</dcterms:created>
  <dcterms:modified xsi:type="dcterms:W3CDTF">2016-07-29T18:56:09Z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