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12" i="10"/>
  <c r="E12" i="10"/>
  <c r="D12" i="10"/>
  <c r="C12" i="10"/>
  <c r="F6" i="10"/>
  <c r="E17" i="10"/>
  <c r="D17" i="10"/>
  <c r="C17" i="10"/>
  <c r="E60" i="4"/>
  <c r="E59" i="4"/>
  <c r="E57" i="4"/>
  <c r="E56" i="4"/>
  <c r="E51" i="4"/>
  <c r="E49" i="4"/>
  <c r="E47" i="4"/>
  <c r="E46" i="4"/>
  <c r="E35" i="4"/>
  <c r="E31" i="4"/>
  <c r="E28" i="4"/>
  <c r="D60" i="4"/>
  <c r="E54" i="18"/>
  <c r="D54" i="18"/>
  <c r="E6"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<sst xmlns="http://schemas.openxmlformats.org/spreadsheetml/2006/main" count="573" uniqueCount="505">
  <si>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</si>
  <si>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</si>
  <si>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</si>
  <si>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</si>
  <si>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</si>
  <si>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</si>
  <si>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</si>
  <si>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</si>
  <si>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</si>
  <si>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</si>
  <si>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</si>
  <si>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</si>
  <si>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</si>
  <si>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</si>
  <si>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</si>
  <si>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</si>
  <si>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</si>
  <si>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</si>
  <si>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</si>
  <si>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</si>
  <si>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</si>
  <si>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</si>
  <si>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</si>
  <si>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</si>
  <si>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</si>
  <si>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</si>
  <si>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</si>
  <si>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</si>
  <si>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</si>
  <si>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</si>
  <si>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</si>
  <si>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</si>
  <si>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</si>
  <si>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</si>
  <si>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</si>
  <si>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</si>
  <si>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</si>
  <si>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</si>
  <si>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</si>
  <si>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</si>
  <si>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</si>
  <si>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</si>
  <si>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</si>
  <si>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</si>
  <si>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</si>
  <si>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</si>
  <si>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</si>
  <si>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</si>
  <si>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</si>
  <si>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</si>
  <si>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</si>
  <si>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</si>
  <si>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</si>
  <si>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</si>
  <si>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</si>
  <si>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</si>
  <si>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</si>
  <si>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</si>
  <si>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</si>
  <si>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</si>
  <si>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</si>
  <si>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</si>
  <si>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</si>
  <si>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</si>
  <si>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</si>
  <si>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</si>
  <si>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</si>
  <si>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</si>
  <si>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</si>
  <si>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</si>
  <si>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</si>
  <si>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</si>
  <si>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</si>
  <si>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</si>
  <si>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</si>
  <si>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</si>
  <si>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</si>
  <si>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</si>
  <si>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</si>
  <si>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</si>
  <si>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</si>
  <si>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</si>
  <si>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</si>
  <si>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</si>
  <si>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</si>
  <si>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</si>
  <si>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</si>
  <si>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</si>
  <si>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</si>
  <si>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</si>
  <si>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</si>
  <si>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</si>
  <si>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</si>
  <si>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</si>
  <si>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</si>
  <si>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</si>
  <si>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</si>
  <si>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</si>
  <si>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</si>
  <si>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</si>
  <si>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</si>
  <si>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</si>
  <si>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</si>
  <si>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</si>
  <si>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</si>
  <si>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</si>
  <si>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</si>
  <si>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</si>
  <si>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</si>
  <si>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</si>
  <si>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</si>
  <si>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</si>
  <si>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</si>
  <si>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</si>
  <si>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</si>
  <si>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</si>
  <si>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</si>
  <si>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</si>
  <si>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</si>
  <si>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</si>
  <si>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</si>
  <si>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</si>
  <si>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</si>
  <si>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</si>
  <si>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</si>
  <si>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</si>
  <si>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</si>
  <si>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</si>
  <si>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</si>
  <si>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</si>
  <si>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</si>
  <si>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</si>
  <si>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</si>
  <si>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</si>
  <si>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</si>
  <si>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</si>
  <si>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</si>
  <si>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</si>
  <si>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</si>
  <si>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</si>
  <si>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</si>
  <si>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</si>
  <si>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</si>
  <si>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</si>
  <si>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</si>
  <si>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</si>
  <si>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</si>
  <si>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</si>
  <si>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</si>
  <si>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</si>
  <si>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</si>
  <si>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</si>
  <si>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</si>
  <si>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</si>
  <si>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</si>
  <si>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</si>
  <si>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</si>
  <si>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</si>
  <si>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</si>
  <si>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</si>
  <si>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</si>
  <si>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</si>
  <si>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</si>
  <si>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</si>
  <si>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</si>
  <si>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</si>
  <si>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</si>
  <si>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</si>
  <si>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</si>
  <si>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</si>
  <si>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</si>
  <si>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</si>
  <si>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</si>
  <si>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</si>
  <si>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</si>
  <si>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</si>
  <si>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</si>
  <si>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</si>
  <si>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</si>
  <si>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</si>
  <si>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</si>
  <si>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</si>
  <si>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</si>
  <si>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</si>
  <si>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</si>
  <si>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</si>
  <si>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</si>
  <si>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</si>
  <si>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</si>
  <si>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</si>
  <si>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</si>
  <si>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</si>
  <si>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</si>
  <si>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</si>
  <si>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</si>
  <si>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</si>
  <si>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</si>
  <si>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</si>
  <si>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</si>
  <si>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</si>
  <si>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</si>
  <si>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</si>
  <si>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</si>
  <si>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</si>
  <si>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</si>
  <si>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</si>
  <si>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</si>
  <si>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</si>
  <si>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</si>
  <si>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</si>
  <si>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</si>
  <si>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</si>
  <si>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</si>
  <si>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</si>
  <si>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</si>
  <si>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</si>
  <si>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</si>
  <si>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</si>
  <si>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</si>
  <si>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</si>
  <si>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</si>
  <si>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</si>
  <si>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</si>
  <si>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</si>
  <si>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</si>
  <si>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</si>
  <si>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</si>
  <si>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</si>
  <si>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</si>
  <si>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</si>
  <si>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</si>
  <si>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</si>
  <si>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</si>
  <si>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</si>
  <si>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</si>
  <si>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</si>
  <si>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</si>
  <si>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</si>
  <si>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</si>
  <si>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</si>
  <si>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</si>
  <si>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</si>
  <si>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</si>
  <si>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</si>
  <si>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</si>
  <si>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</si>
  <si>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</si>
  <si>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</si>
  <si>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</si>
  <si>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</si>
  <si>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</si>
  <si>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</si>
  <si>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</si>
  <si>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</si>
  <si>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</si>
  <si>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</si>
  <si>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</si>
  <si>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</si>
  <si>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</si>
  <si>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</si>
  <si>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</si>
  <si>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</si>
  <si>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</si>
  <si>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</si>
  <si>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</si>
  <si>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</si>
  <si>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</si>
  <si>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</si>
  <si>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</si>
  <si>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</si>
  <si>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</si>
  <si>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</si>
  <si>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</si>
  <si>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</si>
  <si>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</si>
  <si>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</si>
  <si>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</si>
  <si>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</si>
  <si>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</si>
  <si>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</si>
  <si>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</si>
  <si>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</si>
  <si>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</si>
  <si>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</si>
  <si>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</si>
  <si>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</si>
  <si>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</si>
  <si>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</si>
  <si>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</si>
  <si>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</si>
  <si>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</si>
  <si>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</si>
  <si>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</si>
  <si>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</si>
  <si>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</si>
  <si>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</si>
  <si>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</si>
  <si>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</si>
  <si>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</si>
  <si>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</si>
  <si>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</si>
  <si>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</si>
  <si>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</si>
  <si>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</si>
  <si>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</si>
  <si>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</si>
  <si>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</si>
  <si>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</si>
  <si>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</si>
  <si>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</si>
  <si>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</si>
  <si>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</si>
  <si>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</si>
  <si>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</si>
  <si>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</si>
  <si>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</si>
  <si>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</si>
  <si>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</si>
  <si>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</si>
  <si>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</si>
  <si>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</si>
  <si>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</si>
  <si>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</si>
  <si>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</si>
  <si>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</si>
  <si>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</si>
  <si>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</si>
  <si>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</si>
  <si>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</si>
  <si>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</si>
  <si>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</si>
  <si>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</si>
  <si>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</si>
  <si>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</si>
  <si>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</si>
  <si>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</si>
  <si>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</si>
  <si>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</si>
  <si>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</si>
  <si>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</si>
  <si>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</si>
  <si>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</si>
  <si>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</si>
  <si>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</si>
  <si>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</si>
  <si>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</si>
  <si>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</si>
  <si>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</si>
  <si>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</si>
  <si>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</si>
  <si>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</si>
  <si>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</si>
  <si>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</si>
  <si>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</si>
  <si>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</si>
  <si>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</si>
  <si>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</si>
  <si>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</si>
  <si>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</si>
  <si>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</si>
  <si>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</si>
  <si>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</si>
  <si>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</si>
  <si>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</si>
  <si>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</si>
  <si>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</si>
  <si>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</si>
  <si>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</si>
  <si>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</si>
  <si>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</si>
  <si>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</si>
  <si>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</si>
  <si>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</si>
  <si>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</si>
  <si>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</si>
  <si>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</si>
  <si>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</si>
  <si>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</si>
  <si>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</si>
  <si>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</si>
  <si>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</si>
  <si>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</si>
  <si>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</si>
  <si>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</si>
  <si>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</si>
  <si>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</si>
  <si>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</si>
  <si>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</si>
  <si>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</si>
  <si>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</si>
  <si>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</si>
  <si>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</si>
  <si>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</si>
  <si>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</si>
  <si>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</si>
  <si>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</si>
  <si>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</si>
  <si>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</si>
  <si>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</si>
  <si>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</si>
  <si>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</si>
  <si>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</si>
  <si>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</si>
  <si>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</si>
  <si>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</si>
  <si>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</si>
  <si>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</si>
  <si>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</si>
  <si>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</si>
  <si>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</si>
  <si>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</si>
  <si>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</si>
  <si>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</si>
  <si>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</si>
  <si>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</si>
  <si>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</si>
  <si>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</si>
  <si>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</si>
  <si>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</si>
  <si>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</si>
  <si>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</si>
  <si>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</si>
  <si>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</si>
  <si>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</si>
  <si>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</si>
  <si>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</si>
  <si>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</si>
  <si>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</si>
  <si>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</si>
  <si>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</si>
  <si>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</si>
  <si>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</si>
  <si>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</si>
  <si>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</si>
  <si>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</si>
  <si>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</si>
  <si>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</si>
  <si>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</si>
  <si>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</si>
  <si>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</si>
  <si>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</si>
  <si>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</si>
  <si>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</si>
  <si>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</si>
  <si>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</si>
  <si>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</si>
  <si>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</si>
  <si>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</si>
  <si>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</si>
  <si>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</si>
  <si>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</si>
  <si>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</si>
  <si>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</si>
  <si>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</si>
  <si>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</si>
  <si>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</si>
  <si>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</si>
  <si>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</si>
  <si>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</si>
  <si>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</si>
  <si>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</si>
  <si>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</si>
  <si>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</si>
  <si>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</si>
  <si>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</si>
  <si>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</si>
  <si>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</si>
  <si>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</si>
  <si>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</si>
  <si>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</si>
  <si>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</si>
  <si>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</si>
  <si>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</si>
  <si>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</si>
  <si>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</si>
  <si>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</si>
  <si>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</si>
  <si>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</si>
  <si>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</si>
  <si>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</si>
  <si>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</si>
  <si>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</si>
  <si>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</si>
  <si>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</si>
  <si>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</si>
  <si>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</si>
  <si>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</si>
  <si>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</si>
  <si>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</si>
  <si>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</si>
  <si>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</si>
  <si>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</si>
  <si>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</si>
  <si>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</si>
  <si>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</si>
  <si>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</si>
  <si>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</si>
  <si>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</si>
  <si>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</si>
  <si>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</si>
  <si>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</si>
  <si>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</si>
  <si>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98099</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</si>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</sst>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369345</v>
      </c>
      <c r="E5" s="106">
        <v>369345</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14622786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3926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-11730904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444141</v>
      </c>
      <c r="E12" s="106">
        <v>546416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10806345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-721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-8550233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850</v>
      </c>
      <c r="E28" s="110">
        <f>+D28</f>
        <v>850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34374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3462</v>
      </c>
      <c r="E31" s="110">
        <f>+D31</f>
        <v>3462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140035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586</v>
      </c>
      <c r="E35" s="110">
        <f>+D35</f>
        <v>586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23706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5298</v>
      </c>
      <c r="E46" s="110">
        <f>+D46</f>
        <v>5298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2143112</v>
      </c>
      <c r="AU46" s="113"/>
      <c r="AV46" s="113"/>
      <c r="AW46" s="318"/>
    </row>
    <row r="47" spans="1:49" x14ac:dyDescent="0.2">
      <c r="B47" s="161" t="s">
        <v>264</v>
      </c>
      <c r="C47" s="62" t="s">
        <v>21</v>
      </c>
      <c r="D47" s="109">
        <v>450</v>
      </c>
      <c r="E47" s="110">
        <f>+D47</f>
        <v>450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-1062952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793</v>
      </c>
      <c r="E49" s="110">
        <f>+D49</f>
        <v>793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32083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32137</v>
      </c>
      <c r="E51" s="110">
        <f>+D51</f>
        <v>32137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1299873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74</v>
      </c>
      <c r="E56" s="122">
        <f>+D56</f>
        <v>74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8734</v>
      </c>
      <c r="AU56" s="123"/>
      <c r="AV56" s="123"/>
      <c r="AW56" s="309"/>
    </row>
    <row r="57" spans="2:49" x14ac:dyDescent="0.2">
      <c r="B57" s="161" t="s">
        <v>273</v>
      </c>
      <c r="C57" s="62" t="s">
        <v>25</v>
      </c>
      <c r="D57" s="124">
        <v>97</v>
      </c>
      <c r="E57" s="125">
        <f>+D57</f>
        <v>97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9739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1293</v>
      </c>
      <c r="E59" s="125">
        <f>+D59</f>
        <v>1293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104878</v>
      </c>
      <c r="AU59" s="126"/>
      <c r="AV59" s="126"/>
      <c r="AW59" s="310"/>
    </row>
    <row r="60" spans="2:49" x14ac:dyDescent="0.2">
      <c r="B60" s="161" t="s">
        <v>276</v>
      </c>
      <c r="C60" s="62"/>
      <c r="D60" s="127">
        <f>+D59/12</f>
        <v>107.75</v>
      </c>
      <c r="E60" s="128">
        <f>+D60</f>
        <v>107.75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8739.8333333333339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361683</v>
      </c>
      <c r="E5" s="118">
        <f>+D5-D7</f>
        <v>346643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14629469</v>
      </c>
      <c r="AU5" s="119"/>
      <c r="AV5" s="312"/>
      <c r="AW5" s="317"/>
    </row>
    <row r="6" spans="2:49" x14ac:dyDescent="0.2">
      <c r="B6" s="176" t="s">
        <v>279</v>
      </c>
      <c r="C6" s="133" t="s">
        <v>8</v>
      </c>
      <c r="D6" s="109">
        <v>22702</v>
      </c>
      <c r="E6" s="110">
        <f>+D6</f>
        <v>22702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283238</v>
      </c>
      <c r="AU6" s="113"/>
      <c r="AV6" s="311"/>
      <c r="AW6" s="318"/>
    </row>
    <row r="7" spans="2:49" x14ac:dyDescent="0.2">
      <c r="B7" s="176" t="s">
        <v>280</v>
      </c>
      <c r="C7" s="133" t="s">
        <v>9</v>
      </c>
      <c r="D7" s="109">
        <v>15040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289920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547856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10658712</v>
      </c>
      <c r="AU23" s="113"/>
      <c r="AV23" s="311"/>
      <c r="AW23" s="318"/>
    </row>
    <row r="24" spans="2:49" ht="28.5" customHeight="1" x14ac:dyDescent="0.2">
      <c r="B24" s="178" t="s">
        <v>114</v>
      </c>
      <c r="C24" s="133"/>
      <c r="D24" s="293"/>
      <c r="E24" s="110">
        <v>537041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19910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15107</v>
      </c>
      <c r="AU26" s="113"/>
      <c r="AV26" s="311"/>
      <c r="AW26" s="318"/>
    </row>
    <row r="27" spans="2:49" s="5" customFormat="1" ht="25.5" x14ac:dyDescent="0.2">
      <c r="B27" s="178" t="s">
        <v>85</v>
      </c>
      <c r="C27" s="133"/>
      <c r="D27" s="293"/>
      <c r="E27" s="110">
        <v>63</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114926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44016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102799</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1596943</v>
      </c>
      <c r="AU30" s="113"/>
      <c r="AV30" s="311"/>
      <c r="AW30" s="318"/>
    </row>
    <row r="31" spans="2:49" s="5" customFormat="1" ht="25.5" x14ac:dyDescent="0.2">
      <c r="B31" s="178" t="s">
        <v>84</v>
      </c>
      <c r="C31" s="133"/>
      <c r="D31" s="293"/>
      <c r="E31" s="110">
        <v>9312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111498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1419919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3104</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3586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444141</v>
      </c>
      <c r="E54" s="115">
        <f>+E24+E27+E31+E35-E36</f>
        <v>546416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10806345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357212</v>
      </c>
      <c r="D5" s="118">
        <v>641538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464363</v>
      </c>
      <c r="D6" s="110">
        <v>528262</v>
      </c>
      <c r="E6" s="115">
        <v>546416</v>
      </c>
      <c r="F6" s="115">
        <f>+E6+D6+C6</f>
        <v>1539041</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464363</v>
      </c>
      <c r="D12" s="115">
        <f t="shared" ref="D12:E12" si="0">+D6</f>
        <v>528262</v>
      </c>
      <c r="E12" s="115">
        <f t="shared" si="0"/>
        <v>546416</v>
      </c>
      <c r="F12" s="115">
        <f>+E12+D12+C12</f>
        <v>1539041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532529</v>
      </c>
      <c r="D15" s="118">
        <v>474922</v>
      </c>
      <c r="E15" s="106">
        <v>369345</v>
      </c>
      <c r="F15" s="106">
        <f>+E15+D15+C15</f>
        <v>1376796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11763</v>
      </c>
      <c r="D16" s="110">
        <v>5934</v>
      </c>
      <c r="E16" s="115">
        <v>4898</v>
      </c>
      <c r="F16" s="115">
        <f>+E16+D16+C16</f>
        <v>22595</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520766</v>
      </c>
      <c r="D17" s="115">
        <f>+D15-D16</f>
        <v>468988</v>
      </c>
      <c r="E17" s="115">
        <f>+E15-E16</f>
        <v>364447</v>
      </c>
      <c r="F17" s="115">
        <f>+E17+D17+C17</f>
        <v>1354201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167</v>
      </c>
      <c r="D37" s="122">
        <v>144</v>
      </c>
      <c r="E37" s="256">
        <v>108</v>
      </c>
      <c r="F37" s="256">
        <f>+E37+D37+C37</f>
        <v>419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74</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2015-07-20T16:31:07Z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