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F38" i="10" l="1"/>
  <c r="F17" i="10"/>
  <c r="F16" i="10"/>
  <c r="F15" i="10"/>
  <c r="F12" i="10"/>
  <c r="F6" i="10"/>
  <c r="E12" i="10"/>
  <c r="D12" i="10"/>
  <c r="C12" i="10"/>
  <c r="E17" i="10"/>
  <c r="D17" i="10"/>
  <c r="C17" i="10"/>
  <c r="E38" i="10"/>
  <c r="E16" i="10"/>
  <c r="E15" i="10"/>
  <c r="E6" i="10"/>
  <c r="E25" i="4"/>
  <c r="E31" i="4"/>
  <c r="E35" i="4"/>
  <c r="E46" i="4"/>
  <c r="E47" i="4"/>
  <c r="E49" i="4"/>
  <c r="E51" i="4"/>
  <c r="E56" i="4"/>
  <c r="E57" i="4"/>
  <c r="E59" i="4"/>
  <c r="E60" i="4"/>
  <c r="D60" i="4"/>
  <c r="E5" i="4" l="1"/>
  <c r="D5" i="4"/>
  <c r="E12" i="4"/>
  <c r="D12" i="4"/>
  <c r="AT54" i="18"/>
  <c r="AT12" i="4" s="1"/>
  <c r="AT5" i="4"/>
  <c r="E54" i="18" l="1"/>
  <c r="D54" i="18"/>
  <c r="E6" i="18"/>
  <c r="E5"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<sst xmlns="http://schemas.openxmlformats.org/spreadsheetml/2006/main" count="575" uniqueCount="507">
  <si>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</si>
  <si>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</si>
  <si>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</si>
  <si>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</si>
  <si>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</si>
  <si>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</si>
  <si>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</si>
  <si>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</si>
  <si>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</si>
  <si>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</si>
  <si>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</si>
  <si>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</si>
  <si>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</si>
  <si>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</si>
  <si>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</si>
  <si>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</si>
  <si>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</si>
  <si>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</si>
  <si>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</si>
  <si>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</si>
  <si>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</si>
  <si>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</si>
  <si>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</si>
  <si>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</si>
  <si>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</si>
  <si>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</si>
  <si>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</si>
  <si>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</si>
  <si>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</si>
  <si>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</si>
  <si>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</si>
  <si>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</si>
  <si>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</si>
  <si>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</si>
  <si>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</si>
  <si>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</si>
  <si>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</si>
  <si>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</si>
  <si>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</si>
  <si>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</si>
  <si>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</si>
  <si>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</si>
  <si>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</si>
  <si>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</si>
  <si>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</si>
  <si>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</si>
  <si>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</si>
  <si>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</si>
  <si>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</si>
  <si>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</si>
  <si>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</si>
  <si>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</si>
  <si>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</si>
  <si>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</si>
  <si>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</si>
  <si>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</si>
  <si>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</si>
  <si>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</si>
  <si>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</si>
  <si>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</si>
  <si>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</si>
  <si>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</si>
  <si>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</si>
  <si>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</si>
  <si>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</si>
  <si>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</si>
  <si>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</si>
  <si>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</si>
  <si>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</si>
  <si>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</si>
  <si>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</si>
  <si>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</si>
  <si>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</si>
  <si>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</si>
  <si>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</si>
  <si>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</si>
  <si>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</si>
  <si>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</si>
  <si>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</si>
  <si>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</si>
  <si>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</si>
  <si>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</si>
  <si>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</si>
  <si>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</si>
  <si>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</si>
  <si>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</si>
  <si>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</si>
  <si>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</si>
  <si>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</si>
  <si>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</si>
  <si>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</si>
  <si>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</si>
  <si>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</si>
  <si>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</si>
  <si>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</si>
  <si>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</si>
  <si>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</si>
  <si>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</si>
  <si>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</si>
  <si>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</si>
  <si>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</si>
  <si>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</si>
  <si>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</si>
  <si>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</si>
  <si>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</si>
  <si>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</si>
  <si>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</si>
  <si>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</si>
  <si>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</si>
  <si>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</si>
  <si>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</si>
  <si>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</si>
  <si>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</si>
  <si>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</si>
  <si>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</si>
  <si>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</si>
  <si>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</si>
  <si>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</si>
  <si>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</si>
  <si>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</si>
  <si>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</si>
  <si>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</si>
  <si>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</si>
  <si>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</si>
  <si>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</si>
  <si>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</si>
  <si>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</si>
  <si>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</si>
  <si>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</si>
  <si>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</si>
  <si>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</si>
  <si>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</si>
  <si>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</si>
  <si>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</si>
  <si>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</si>
  <si>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</si>
  <si>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</si>
  <si>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</si>
  <si>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</si>
  <si>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</si>
  <si>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</si>
  <si>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</si>
  <si>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</si>
  <si>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</si>
  <si>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</si>
  <si>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</si>
  <si>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</si>
  <si>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</si>
  <si>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</si>
  <si>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</si>
  <si>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</si>
  <si>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</si>
  <si>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</si>
  <si>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</si>
  <si>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</si>
  <si>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</si>
  <si>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</si>
  <si>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</si>
  <si>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</si>
  <si>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</si>
  <si>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</si>
  <si>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</si>
  <si>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</si>
  <si>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</si>
  <si>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</si>
  <si>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</si>
  <si>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</si>
  <si>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</si>
  <si>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</si>
  <si>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</si>
  <si>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</si>
  <si>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</si>
  <si>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</si>
  <si>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</si>
  <si>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</si>
  <si>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</si>
  <si>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</si>
  <si>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</si>
  <si>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</si>
  <si>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</si>
  <si>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</si>
  <si>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</si>
  <si>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</si>
  <si>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</si>
  <si>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</si>
  <si>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</si>
  <si>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</si>
  <si>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</si>
  <si>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</si>
  <si>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</si>
  <si>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</si>
  <si>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</si>
  <si>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</si>
  <si>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</si>
  <si>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</si>
  <si>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</si>
  <si>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</si>
  <si>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</si>
  <si>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</si>
  <si>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</si>
  <si>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</si>
  <si>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</si>
  <si>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</si>
  <si>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</si>
  <si>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</si>
  <si>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</si>
  <si>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</si>
  <si>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</si>
  <si>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</si>
  <si>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</si>
  <si>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</si>
  <si>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</si>
  <si>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</si>
  <si>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</si>
  <si>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</si>
  <si>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</si>
  <si>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</si>
  <si>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</si>
  <si>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</si>
  <si>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</si>
  <si>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</si>
  <si>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</si>
  <si>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</si>
  <si>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</si>
  <si>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</si>
  <si>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</si>
  <si>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</si>
  <si>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</si>
  <si>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</si>
  <si>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</si>
  <si>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</si>
  <si>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</si>
  <si>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</si>
  <si>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</si>
  <si>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</si>
  <si>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</si>
  <si>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</si>
  <si>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</si>
  <si>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</si>
  <si>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</si>
  <si>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</si>
  <si>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</si>
  <si>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</si>
  <si>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</si>
  <si>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</si>
  <si>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</si>
  <si>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</si>
  <si>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</si>
  <si>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</si>
  <si>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</si>
  <si>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</si>
  <si>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</si>
  <si>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</si>
  <si>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</si>
  <si>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</si>
  <si>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</si>
  <si>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</si>
  <si>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</si>
  <si>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</si>
  <si>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</si>
  <si>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</si>
  <si>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</si>
  <si>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</si>
  <si>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</si>
  <si>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</si>
  <si>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</si>
  <si>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</si>
  <si>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</si>
  <si>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</si>
  <si>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</si>
  <si>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</si>
  <si>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</si>
  <si>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</si>
  <si>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</si>
  <si>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</si>
  <si>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</si>
  <si>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</si>
  <si>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</si>
  <si>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</si>
  <si>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</si>
  <si>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</si>
  <si>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</si>
  <si>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</si>
  <si>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</si>
  <si>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</si>
  <si>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</si>
  <si>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</si>
  <si>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</si>
  <si>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</si>
  <si>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</si>
  <si>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</si>
  <si>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</si>
  <si>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</si>
  <si>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</si>
  <si>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</si>
  <si>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</si>
  <si>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</si>
  <si>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</si>
  <si>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</si>
  <si>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</si>
  <si>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</si>
  <si>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</si>
  <si>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</si>
  <si>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</si>
  <si>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</si>
  <si>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</si>
  <si>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</si>
  <si>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</si>
  <si>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</si>
  <si>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</si>
  <si>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</si>
  <si>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</si>
  <si>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</si>
  <si>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</si>
  <si>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</si>
  <si>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</si>
  <si>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</si>
  <si>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</si>
  <si>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</si>
  <si>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</si>
  <si>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</si>
  <si>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</si>
  <si>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</si>
  <si>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</si>
  <si>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</si>
  <si>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</si>
  <si>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</si>
  <si>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</si>
  <si>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</si>
  <si>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</si>
  <si>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</si>
  <si>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</si>
  <si>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</si>
  <si>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</si>
  <si>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</si>
  <si>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</si>
  <si>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</si>
  <si>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</si>
  <si>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</si>
  <si>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</si>
  <si>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</si>
  <si>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</si>
  <si>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</si>
  <si>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</si>
  <si>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</si>
  <si>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</si>
  <si>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</si>
  <si>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</si>
  <si>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</si>
  <si>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</si>
  <si>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</si>
  <si>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</si>
  <si>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</si>
  <si>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</si>
  <si>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</si>
  <si>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</si>
  <si>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</si>
  <si>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</si>
  <si>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</si>
  <si>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</si>
  <si>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</si>
  <si>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</si>
  <si>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</si>
  <si>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</si>
  <si>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</si>
  <si>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</si>
  <si>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</si>
  <si>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</si>
  <si>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</si>
  <si>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</si>
  <si>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</si>
  <si>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</si>
  <si>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</si>
  <si>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</si>
  <si>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</si>
  <si>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</si>
  <si>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</si>
  <si>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</si>
  <si>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</si>
  <si>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</si>
  <si>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</si>
  <si>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</si>
  <si>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</si>
  <si>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</si>
  <si>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</si>
  <si>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</si>
  <si>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</si>
  <si>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</si>
  <si>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</si>
  <si>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</si>
  <si>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</si>
  <si>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</si>
  <si>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</si>
  <si>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</si>
  <si>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</si>
  <si>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</si>
  <si>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</si>
  <si>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</si>
  <si>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</si>
  <si>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</si>
  <si>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</si>
  <si>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</si>
  <si>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</si>
  <si>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</si>
  <si>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</si>
  <si>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</si>
  <si>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</si>
  <si>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</si>
  <si>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</si>
  <si>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</si>
  <si>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</si>
  <si>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</si>
  <si>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</si>
  <si>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</si>
  <si>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</si>
  <si>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</si>
  <si>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</si>
  <si>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</si>
  <si>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</si>
  <si>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</si>
  <si>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</si>
  <si>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</si>
  <si>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</si>
  <si>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</si>
  <si>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</si>
  <si>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</si>
  <si>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</si>
  <si>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</si>
  <si>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</si>
  <si>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</si>
  <si>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</si>
  <si>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</si>
  <si>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</si>
  <si>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</si>
  <si>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</si>
  <si>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</si>
  <si>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</si>
  <si>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</si>
  <si>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</si>
  <si>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</si>
  <si>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</si>
  <si>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</si>
  <si>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</si>
  <si>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</si>
  <si>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</si>
  <si>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</si>
  <si>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</si>
  <si>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</si>
  <si>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</si>
  <si>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</si>
  <si>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</si>
  <si>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</si>
  <si>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</si>
  <si>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</si>
  <si>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</si>
  <si>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</si>
  <si>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</si>
  <si>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</si>
  <si>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</si>
  <si>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</si>
  <si>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</si>
  <si>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</si>
  <si>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</si>
  <si>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</si>
  <si>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</si>
  <si>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</si>
  <si>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</si>
  <si>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</si>
  <si>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</si>
  <si>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</si>
  <si>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</si>
  <si>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</si>
  <si>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</si>
  <si>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</si>
  <si>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</si>
  <si>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</si>
  <si>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</si>
  <si>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</si>
  <si>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</si>
  <si>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</si>
  <si>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</si>
  <si>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</si>
  <si>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</si>
  <si>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</si>
  <si>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</si>
  <si>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</si>
  <si>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</si>
  <si>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</si>
  <si>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</si>
  <si>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</si>
  <si>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</si>
  <si>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</si>
  <si>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</si>
  <si>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</si>
  <si>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</si>
  <si>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</si>
  <si>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</si>
  <si>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</si>
  <si>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</si>
  <si>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</si>
  <si>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</si>
  <si>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</si>
  <si>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</si>
  <si>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</si>
  <si>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74636</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</si>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</sst>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2776</v>
      </c>
      <c r="E5" s="213">
        <f>+'Pt 2 Premium and Claims'!E5+'Pt 2 Premium and Claims'!E6-'Pt 2 Premium and Claims'!E7</f>
        <v>2776</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15</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-328</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-199</v>
      </c>
      <c r="E12" s="213">
        <f>+'Pt 2 Premium and Claims'!E54</f>
        <v>559</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0</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v>
      </c>
      <c r="E25" s="217">
        <f>+D25</f>
        <v>3</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27</v>
      </c>
      <c r="E31" s="217">
        <f>+D31</f>
        <v>27</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v>
      </c>
      <c r="E35" s="217">
        <f>+D35</f>
        <v>5</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45</v>
      </c>
      <c r="E46" s="217">
        <f>+D46</f>
        <v>45</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f>+D47</f>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v>
      </c>
      <c r="E49" s="217">
        <f>+D49</f>
        <v>7</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265</v>
      </c>
      <c r="E51" s="217">
        <f>+D51</f>
        <v>265</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f>+D56</f>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v>
      </c>
      <c r="AU56" s="230"/>
      <c r="AV56" s="230"/>
      <c r="AW56" s="288"/>
    </row>
    <row r="57" spans="2:49" x14ac:dyDescent="0.2">
      <c r="B57" s="245" t="s">
        <v>272</v>
      </c>
      <c r="C57" s="203" t="s">
        <v>25</v>
      </c>
      <c r="D57" s="231">
        <v>5</v>
      </c>
      <c r="E57" s="232">
        <f>+D57</f>
        <v>5</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64</v>
      </c>
      <c r="E59" s="232">
        <f>+D59</f>
        <v>64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v>
      </c>
      <c r="AU59" s="233"/>
      <c r="AV59" s="233"/>
      <c r="AW59" s="289"/>
    </row>
    <row r="60" spans="2:49" x14ac:dyDescent="0.2">
      <c r="B60" s="245" t="s">
        <v>275</v>
      </c>
      <c r="C60" s="203"/>
      <c r="D60" s="234">
        <f>+D59/12</f>
        <v>5.333333333333333</v>
      </c>
      <c r="E60" s="235">
        <f>+D60</f>
        <v>5.333333333333333</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0"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2774</v>
      </c>
      <c r="E5" s="326">
        <f>+D5-D7</f>
        <v>2767</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v>
      </c>
      <c r="AU5" s="327"/>
      <c r="AV5" s="369"/>
      <c r="AW5" s="373"/>
    </row>
    <row r="6" spans="2:49" x14ac:dyDescent="0.2">
      <c r="B6" s="343" t="s">
        <v>278</v>
      </c>
      <c r="C6" s="331" t="s">
        <v>8</v>
      </c>
      <c r="D6" s="318">
        <v>9</v>
      </c>
      <c r="E6" s="319">
        <f>+D6</f>
        <v>9</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7</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848</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559</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1047</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-199</v>
      </c>
      <c r="E54" s="323">
        <f>+E24+E27+E31+E35-E36</f>
        <v>559</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0</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38" sqref="D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41</v>
      </c>
      <c r="D5" s="403">
        <v>196</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405</v>
      </c>
      <c r="D6" s="398">
        <v>110</v>
      </c>
      <c r="E6" s="400">
        <f>+'Pt 1 Summary of Data'!E12</f>
        <v>559</v>
      </c>
      <c r="F6" s="400">
        <f>+E6+D6+C6</f>
        <v>1074</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405</v>
      </c>
      <c r="D12" s="400">
        <f t="shared" ref="D12:E12" si="0">+D6</f>
        <v>110</v>
      </c>
      <c r="E12" s="400">
        <f t="shared" si="0"/>
        <v>559</v>
      </c>
      <c r="F12" s="400">
        <f>+E12+D12+C12</f>
        <v>1074</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3219</v>
      </c>
      <c r="D15" s="403">
        <v>3283</v>
      </c>
      <c r="E15" s="395">
        <f>+'Pt 1 Summary of Data'!E5</f>
        <v>2776</v>
      </c>
      <c r="F15" s="395">
        <f t="shared" ref="F15:F17" si="1">+E15+D15+C15</f>
        <v>9278</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41</v>
      </c>
      <c r="D16" s="398">
        <v>44</v>
      </c>
      <c r="E16" s="400">
        <f>+'Pt 1 Summary of Data'!E25+'Pt 1 Summary of Data'!E31+'Pt 1 Summary of Data'!E35</f>
        <v>35</v>
      </c>
      <c r="F16" s="400">
        <f t="shared" si="1"/>
        <v>120</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3178</v>
      </c>
      <c r="D17" s="400">
        <f t="shared" ref="D17:E17" si="2">+D15-D16</f>
        <v>3239</v>
      </c>
      <c r="E17" s="400">
        <f t="shared" si="2"/>
        <v>2741</v>
      </c>
      <c r="F17" s="400">
        <f t="shared" si="1"/>
        <v>9158</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v>
      </c>
      <c r="D38" s="405">
        <v>7</v>
      </c>
      <c r="E38" s="432">
        <f>+'Pt 1 Summary of Data'!E60</f>
        <v>5.333333333333333</v>
      </c>
      <c r="F38" s="432">
        <f>+E38+D38+C38</f>
        <v>19.333333333333332</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6" sqref="D27 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2016-07-27T15:22:52Z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